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2330"/>
  </bookViews>
  <sheets>
    <sheet name="Planilha de qualificação" sheetId="1" r:id="rId1"/>
  </sheets>
  <calcPr calcId="162913"/>
</workbook>
</file>

<file path=xl/calcChain.xml><?xml version="1.0" encoding="utf-8"?>
<calcChain xmlns="http://schemas.openxmlformats.org/spreadsheetml/2006/main">
  <c r="H78" i="1"/>
  <c r="H75"/>
  <c r="H72"/>
  <c r="H71"/>
  <c r="H70"/>
  <c r="H69"/>
  <c r="H68"/>
  <c r="H66"/>
  <c r="H65"/>
  <c r="H62"/>
  <c r="H61"/>
  <c r="H60"/>
  <c r="H58"/>
  <c r="H55"/>
  <c r="H54"/>
  <c r="H53"/>
  <c r="H50"/>
  <c r="H48"/>
  <c r="H45"/>
  <c r="H39"/>
  <c r="H38"/>
  <c r="G50" l="1"/>
  <c r="I50" s="1"/>
  <c r="G49"/>
  <c r="G48"/>
  <c r="I48" s="1"/>
  <c r="H49" l="1"/>
  <c r="I49" s="1"/>
  <c r="G22"/>
  <c r="H22" s="1"/>
  <c r="I22" s="1"/>
  <c r="G21"/>
  <c r="H21" s="1"/>
  <c r="I21" s="1"/>
  <c r="G13"/>
  <c r="H13" s="1"/>
  <c r="I13" s="1"/>
  <c r="G12"/>
  <c r="H12" s="1"/>
  <c r="I12" s="1"/>
  <c r="G7" l="1"/>
  <c r="H7" s="1"/>
  <c r="I7" s="1"/>
  <c r="B86"/>
  <c r="G78"/>
  <c r="I78" s="1"/>
  <c r="G75"/>
  <c r="I75" s="1"/>
  <c r="G72"/>
  <c r="I72" s="1"/>
  <c r="G71"/>
  <c r="I71" s="1"/>
  <c r="G70"/>
  <c r="I70" s="1"/>
  <c r="G69"/>
  <c r="I69" s="1"/>
  <c r="G68"/>
  <c r="I68" s="1"/>
  <c r="G66"/>
  <c r="I66" s="1"/>
  <c r="G65"/>
  <c r="I65" s="1"/>
  <c r="G63"/>
  <c r="H63" s="1"/>
  <c r="G62"/>
  <c r="I62" s="1"/>
  <c r="G61"/>
  <c r="I61" s="1"/>
  <c r="G60"/>
  <c r="I60" s="1"/>
  <c r="G58"/>
  <c r="I58" s="1"/>
  <c r="G57"/>
  <c r="G56"/>
  <c r="G55"/>
  <c r="I55" s="1"/>
  <c r="G54"/>
  <c r="I54" s="1"/>
  <c r="G53"/>
  <c r="I53" s="1"/>
  <c r="G47"/>
  <c r="H47" s="1"/>
  <c r="G46"/>
  <c r="G45"/>
  <c r="I45" s="1"/>
  <c r="G41"/>
  <c r="G39"/>
  <c r="I39" s="1"/>
  <c r="G38"/>
  <c r="I38" s="1"/>
  <c r="G31"/>
  <c r="H31" s="1"/>
  <c r="I31" s="1"/>
  <c r="G20"/>
  <c r="H20" s="1"/>
  <c r="I20" s="1"/>
  <c r="G19"/>
  <c r="H19" s="1"/>
  <c r="I19" s="1"/>
  <c r="G18"/>
  <c r="H18" s="1"/>
  <c r="I18" s="1"/>
  <c r="G17"/>
  <c r="H17" s="1"/>
  <c r="I17" s="1"/>
  <c r="G16"/>
  <c r="H16" s="1"/>
  <c r="I16" s="1"/>
  <c r="G11"/>
  <c r="H11" s="1"/>
  <c r="I11" s="1"/>
  <c r="G10"/>
  <c r="H10" s="1"/>
  <c r="I10" s="1"/>
  <c r="G9"/>
  <c r="H9" s="1"/>
  <c r="I9" s="1"/>
  <c r="G8"/>
  <c r="H8" s="1"/>
  <c r="I8" s="1"/>
  <c r="H46" l="1"/>
  <c r="I46" s="1"/>
  <c r="H41"/>
  <c r="I41" s="1"/>
  <c r="H56"/>
  <c r="I56" s="1"/>
  <c r="H57"/>
  <c r="I57" s="1"/>
  <c r="I47"/>
  <c r="I63"/>
  <c r="H23"/>
  <c r="I24" s="1"/>
  <c r="I26" s="1"/>
  <c r="I79" l="1"/>
  <c r="I81" s="1"/>
  <c r="C88" s="1"/>
  <c r="D88" s="1"/>
</calcChain>
</file>

<file path=xl/sharedStrings.xml><?xml version="1.0" encoding="utf-8"?>
<sst xmlns="http://schemas.openxmlformats.org/spreadsheetml/2006/main" count="131" uniqueCount="83">
  <si>
    <t>Peso</t>
  </si>
  <si>
    <t>Limite</t>
  </si>
  <si>
    <t>Quantidade</t>
  </si>
  <si>
    <t>Valor do item</t>
  </si>
  <si>
    <t>Valor considerado</t>
  </si>
  <si>
    <t>Sub-total</t>
  </si>
  <si>
    <t>ATIVIDADES SEM LIMITES DE PONTOS</t>
  </si>
  <si>
    <t>A - ATIVIDADES DE PESQUISA E EXTENSÃO REALIZADAS A PARTIR DA DATA DA MATRÍCULA DO DOUTORADO</t>
  </si>
  <si>
    <r>
      <t xml:space="preserve">Trabalhos bibliográficos </t>
    </r>
    <r>
      <rPr>
        <b/>
        <sz val="11"/>
        <color rgb="FFFF0000"/>
        <rFont val="Times New Roman"/>
        <family val="1"/>
      </rPr>
      <t>COM participação de DOCENTE PERMANENTE PPGCS</t>
    </r>
    <r>
      <rPr>
        <b/>
        <sz val="11"/>
        <color rgb="FF000000"/>
        <rFont val="Times New Roman"/>
        <family val="1"/>
      </rPr>
      <t>, publicados ou com aceite final comprovado</t>
    </r>
  </si>
  <si>
    <t>pts/publicação</t>
  </si>
  <si>
    <t>¥</t>
  </si>
  <si>
    <t>Livro publicado após ser submetido ao Conselho Editorial e registrado em editora legalmente estabelecida</t>
  </si>
  <si>
    <t>Texto Acadêmico/Técnico publicado dentro de normas específicas</t>
  </si>
  <si>
    <t>Editoração ou organização de Livro Técnico ou Anais de Congressos de Sociedades Científicas</t>
  </si>
  <si>
    <t>Total aproveitado</t>
  </si>
  <si>
    <t>A - DESEMPENHO ACADÊMICO NO DOUTORADO</t>
  </si>
  <si>
    <t>Nota*</t>
  </si>
  <si>
    <t>pts</t>
  </si>
  <si>
    <t xml:space="preserve">*Cálculo , por média simples, considerando-se o maior valor do intervalo, de pelo menos cinco disciplinas obrigatórias no doutorado: Física do Solo; Fertilidade do Solo; Microbiologia e Bioquímica do Solo; Pedologia Básica; Pedologia Aplicada; Mineralogia e Química do Solo; Nutrição Mineral de Plantas. </t>
  </si>
  <si>
    <t>As disciplinas obrigatórias cursadas no mestrado, seja na UFLA ou em outra instituição, e aproveitadas no doutorado, podem ser consideradas no cálculo do Desempenho Acadêmico, desde que apresentado histórico de curso.</t>
  </si>
  <si>
    <t xml:space="preserve">Destacar no histórico as disciplinas utilizadas no cálculo. </t>
  </si>
  <si>
    <t>B - ATIVIDADES DE ENSINO REALIZADAS A PARTIR DA DATA DA MATRÍCULA DO DOUTORADO</t>
  </si>
  <si>
    <t>Aulas de graduação e pós-graduação</t>
  </si>
  <si>
    <r>
      <t xml:space="preserve">Aulas presenciais e/ou a distância em cursos de graduação e de pós-graduação </t>
    </r>
    <r>
      <rPr>
        <i/>
        <sz val="11"/>
        <color rgb="FF000000"/>
        <rFont val="Times New Roman"/>
        <family val="1"/>
      </rPr>
      <t>stricto sensu</t>
    </r>
    <r>
      <rPr>
        <sz val="11"/>
        <color rgb="FF000000"/>
        <rFont val="Times New Roman"/>
        <family val="1"/>
      </rPr>
      <t xml:space="preserve"> </t>
    </r>
  </si>
  <si>
    <t>pts/hora-aula</t>
  </si>
  <si>
    <r>
      <t>Tutoria em cursos de graduação e de pós-graduação (</t>
    </r>
    <r>
      <rPr>
        <i/>
        <sz val="11"/>
        <color rgb="FF000000"/>
        <rFont val="Times New Roman"/>
        <family val="1"/>
      </rPr>
      <t>lato sensu</t>
    </r>
    <r>
      <rPr>
        <sz val="11"/>
        <color rgb="FF000000"/>
        <rFont val="Times New Roman"/>
        <family val="1"/>
      </rPr>
      <t xml:space="preserve"> ou </t>
    </r>
    <r>
      <rPr>
        <i/>
        <sz val="11"/>
        <color rgb="FF000000"/>
        <rFont val="Times New Roman"/>
        <family val="1"/>
      </rPr>
      <t>stricto sensu</t>
    </r>
    <r>
      <rPr>
        <sz val="11"/>
        <color rgb="FF000000"/>
        <rFont val="Times New Roman"/>
        <family val="1"/>
      </rPr>
      <t>)</t>
    </r>
  </si>
  <si>
    <t>Participação em bancas examinadoras</t>
  </si>
  <si>
    <t>Participação em bancas de defesa de Monografia/Trabalho de Conclusão de Curso de graduação e Especialização</t>
  </si>
  <si>
    <t>pts/banca</t>
  </si>
  <si>
    <t>C - DEMAIS ATIVIDADES DE PESQUISA E EXTENSÃO REALIZADAS A PARTIR DA DATA DA MATRÍCULA DO DOUTORADO</t>
  </si>
  <si>
    <t>Demais produções bibliográficas</t>
  </si>
  <si>
    <t>Artigos em jornais e revistas de circulação nacional e/ou internacional</t>
  </si>
  <si>
    <t>Eventos</t>
  </si>
  <si>
    <t>Participação em congressos, seminários e demais eventos técnico-científicos</t>
  </si>
  <si>
    <t>Sem apresentação de trabalho no Brasil</t>
  </si>
  <si>
    <t>pts/evento</t>
  </si>
  <si>
    <t>Com apresentação de trabalho no Brasil</t>
  </si>
  <si>
    <t>Com apresentação oral de trabalhos no Brasil</t>
  </si>
  <si>
    <t>Sem apresentação de trabalho no exterior</t>
  </si>
  <si>
    <t>Com apresentação de trabalho no exterior</t>
  </si>
  <si>
    <t>Com apresentação oral de trabalhos no exterior</t>
  </si>
  <si>
    <t>Organização de congressos ou similares</t>
  </si>
  <si>
    <t>Evento Local</t>
  </si>
  <si>
    <t>Evento Regional</t>
  </si>
  <si>
    <t>Evento Nacional</t>
  </si>
  <si>
    <t>Evento Internacional</t>
  </si>
  <si>
    <t>Outras atividades de pesquisa</t>
  </si>
  <si>
    <t>Consultor "ad hoc" em congressos, simpósios, seminários e similares</t>
  </si>
  <si>
    <t>Consultor "ad hoc" em periódicos</t>
  </si>
  <si>
    <t>pts/periódico</t>
  </si>
  <si>
    <t>Atividades de extensão</t>
  </si>
  <si>
    <t>Curso (&lt; 20 h de duração) dentro da área</t>
  </si>
  <si>
    <t>pts/curso</t>
  </si>
  <si>
    <r>
      <t>Curso (</t>
    </r>
    <r>
      <rPr>
        <sz val="11"/>
        <rFont val="Calibri"/>
        <family val="2"/>
      </rPr>
      <t>≥</t>
    </r>
    <r>
      <rPr>
        <sz val="11"/>
        <rFont val="Times New Roman"/>
        <family val="1"/>
      </rPr>
      <t xml:space="preserve"> 20 h de duração) dentro da área</t>
    </r>
  </si>
  <si>
    <t>Aulas presenciais e/ou a distância em cursos de especialização, aperfeiçoamento ou atividade de extensão</t>
  </si>
  <si>
    <t>Ministração de palestras e conferências/cursos relacionados à Ciência do Solo</t>
  </si>
  <si>
    <t>Monitoria em dias-de-campo, exposição, demonstração, visitas técnicas e reuniões técnicas</t>
  </si>
  <si>
    <t>D - ATIVIDADES DE GESTÃO ACADÊMICA REALIZADAS A PARTIR DA DATA DA MATRÍCULA DO DOUTORADO</t>
  </si>
  <si>
    <t>Representante de associação de classe</t>
  </si>
  <si>
    <t>pts/semestre</t>
  </si>
  <si>
    <t>E - OUTRAS ATIVIDADES RELEVANTES REALIZADAS A PARTIR DA DATA DA MATRÍCULA DO DOUTORADO</t>
  </si>
  <si>
    <t>Caso haja alguma atividade relevante não contemplada nos itens anteriores, a banca poderá pontuar a atividade desde que elaborada justificativa fundamentada</t>
  </si>
  <si>
    <t>pts/atividade relevante</t>
  </si>
  <si>
    <t>Total das atividades com limite de pontos</t>
  </si>
  <si>
    <t>Resultado da Qualificação pelo Método da Planilha do PPGCS</t>
  </si>
  <si>
    <t>Total da matriz</t>
  </si>
  <si>
    <t>Artigo científico com JCR do ano de avaliação maior que 3,001</t>
  </si>
  <si>
    <t>Artigo científico com JCR do ano de avaliação entre 1,501-3,000</t>
  </si>
  <si>
    <t>Artigo científico com classificação JCR do ano de avaliação entre 1,001-1,500</t>
  </si>
  <si>
    <t>Artigo científico com classificação JCR do ano de avaliação entre 0,501-1,000</t>
  </si>
  <si>
    <t>Artigo científico com classificação JCR do ano de avaliação entre 0,001-0,500 </t>
  </si>
  <si>
    <t>Total das atividades de pesquisa e extensão</t>
  </si>
  <si>
    <r>
      <t xml:space="preserve">Trabalhos bibliográficos </t>
    </r>
    <r>
      <rPr>
        <b/>
        <sz val="11"/>
        <color rgb="FFFF0000"/>
        <rFont val="Times New Roman"/>
        <family val="1"/>
      </rPr>
      <t>SEM participação de DOCENTE PERMANENTE PPGCS ou derivado de dissertação de mestrado</t>
    </r>
    <r>
      <rPr>
        <b/>
        <sz val="11"/>
        <color rgb="FF000000"/>
        <rFont val="Times New Roman"/>
        <family val="1"/>
      </rPr>
      <t>, publicados ou com aceite final comprovado</t>
    </r>
  </si>
  <si>
    <r>
      <t xml:space="preserve">PLANILHA DE QUALIFICAÇÃO DO PROGRAMA DE PÓS-GRADUAÇÃO EM CIÊNCIA DO SOLO </t>
    </r>
    <r>
      <rPr>
        <b/>
        <sz val="11"/>
        <color rgb="FFFF0000"/>
        <rFont val="Times New Roman"/>
        <family val="1"/>
      </rPr>
      <t>(só serão consideradas atividades realizadas durante o curso de doutorado e relacionados com a área)</t>
    </r>
  </si>
  <si>
    <t>ATIVIDADES COM LIMITE DE 12 PONTOS</t>
  </si>
  <si>
    <t>Depósitos de patente de produtos ou processos relacionados à área de Ciência do Solo</t>
  </si>
  <si>
    <t>Patente concedida de produtos ou processos relacionados à área de Ciência do Solo</t>
  </si>
  <si>
    <t>pts/depósito</t>
  </si>
  <si>
    <t xml:space="preserve">pts/patente </t>
  </si>
  <si>
    <t>ATIVIDADES COM LIMITE: A,  B, C, D e E = 38 PONTOS</t>
  </si>
  <si>
    <r>
      <t xml:space="preserve">Resumo simples ou expandido em anais de congresso, simpósios, seminários e similares em eventos internacionais, </t>
    </r>
    <r>
      <rPr>
        <sz val="11"/>
        <rFont val="Times New Roman"/>
        <family val="1"/>
      </rPr>
      <t>artigos cientificos em revistas sem JCR</t>
    </r>
  </si>
  <si>
    <r>
      <t xml:space="preserve">Resumo simples ou expandido em anais de congresso, simpósios, seminários e similares em eventos nacionais, regionais e locais, </t>
    </r>
    <r>
      <rPr>
        <sz val="11"/>
        <rFont val="Times New Roman"/>
        <family val="1"/>
      </rPr>
      <t>artigos cientificos em revistas sem JCR</t>
    </r>
  </si>
  <si>
    <t>Aluno:       Data de Matrícula:      Número de Matrícula:        Data de entrega da planilha:</t>
  </si>
</sst>
</file>

<file path=xl/styles.xml><?xml version="1.0" encoding="utf-8"?>
<styleSheet xmlns="http://schemas.openxmlformats.org/spreadsheetml/2006/main">
  <numFmts count="1">
    <numFmt numFmtId="164" formatCode="0.0"/>
  </numFmts>
  <fonts count="23">
    <font>
      <sz val="11"/>
      <color rgb="FF000000"/>
      <name val="Calibri"/>
    </font>
    <font>
      <sz val="12"/>
      <color rgb="FF000000"/>
      <name val="Times New Roman"/>
      <family val="1"/>
    </font>
    <font>
      <sz val="11"/>
      <color rgb="FF000000"/>
      <name val="Times New Roman"/>
      <family val="1"/>
    </font>
    <font>
      <i/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name val="Calibri"/>
      <family val="2"/>
    </font>
    <font>
      <sz val="11"/>
      <color rgb="FF000000"/>
      <name val="Noto Sans Symbols"/>
    </font>
    <font>
      <i/>
      <sz val="9"/>
      <color rgb="FFC00000"/>
      <name val="Arial"/>
      <family val="2"/>
    </font>
    <font>
      <b/>
      <sz val="12"/>
      <color rgb="FF000000"/>
      <name val="Times New Roman"/>
      <family val="1"/>
    </font>
    <font>
      <i/>
      <sz val="9"/>
      <color rgb="FF000000"/>
      <name val="Arial"/>
      <family val="2"/>
    </font>
    <font>
      <i/>
      <sz val="10"/>
      <color rgb="FFC00000"/>
      <name val="Times New Roman"/>
      <family val="1"/>
    </font>
    <font>
      <sz val="11"/>
      <name val="Times New Roman"/>
      <family val="1"/>
    </font>
    <font>
      <i/>
      <sz val="11"/>
      <name val="Times New Roman"/>
      <family val="1"/>
    </font>
    <font>
      <b/>
      <sz val="11"/>
      <name val="Times New Roman"/>
      <family val="1"/>
    </font>
    <font>
      <b/>
      <sz val="16"/>
      <color rgb="FF000000"/>
      <name val="Times New Roman"/>
      <family val="1"/>
    </font>
    <font>
      <sz val="14"/>
      <color rgb="FF000000"/>
      <name val="Times New Roman"/>
      <family val="1"/>
    </font>
    <font>
      <i/>
      <sz val="12"/>
      <color rgb="FF000000"/>
      <name val="Times New Roman"/>
      <family val="1"/>
    </font>
    <font>
      <b/>
      <sz val="11"/>
      <color rgb="FFFF0000"/>
      <name val="Times New Roman"/>
      <family val="1"/>
    </font>
    <font>
      <sz val="10"/>
      <color rgb="FF000000"/>
      <name val="Arial"/>
      <family val="2"/>
    </font>
    <font>
      <b/>
      <sz val="11"/>
      <color rgb="FF000000"/>
      <name val="Times New Roman"/>
      <family val="1"/>
    </font>
    <font>
      <b/>
      <sz val="12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rgb="FFFF000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2D69B"/>
        <bgColor rgb="FFC2D69B"/>
      </patternFill>
    </fill>
    <fill>
      <patternFill patternType="solid">
        <fgColor rgb="FFDDD9C3"/>
        <bgColor rgb="FFDDD9C3"/>
      </patternFill>
    </fill>
    <fill>
      <patternFill patternType="solid">
        <fgColor rgb="FFFFB433"/>
        <bgColor rgb="FFFFB433"/>
      </patternFill>
    </fill>
    <fill>
      <patternFill patternType="solid">
        <fgColor rgb="FFFFFFA0"/>
        <bgColor rgb="FFFFFFA0"/>
      </patternFill>
    </fill>
    <fill>
      <patternFill patternType="solid">
        <fgColor rgb="FFB6DDE8"/>
        <bgColor rgb="FFB6DDE8"/>
      </patternFill>
    </fill>
    <fill>
      <patternFill patternType="solid">
        <fgColor rgb="FFF2F2F2"/>
        <bgColor rgb="FFF2F2F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rgb="FFFFFFFF"/>
      </patternFill>
    </fill>
    <fill>
      <patternFill patternType="solid">
        <fgColor theme="2" tint="-9.9978637043366805E-2"/>
        <bgColor rgb="FFDDD9C3"/>
      </patternFill>
    </fill>
  </fills>
  <borders count="6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166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/>
    <xf numFmtId="0" fontId="1" fillId="2" borderId="1" xfId="0" applyFont="1" applyFill="1" applyBorder="1"/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2" fillId="8" borderId="14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164" fontId="2" fillId="4" borderId="15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64" fontId="8" fillId="8" borderId="17" xfId="0" applyNumberFormat="1" applyFont="1" applyFill="1" applyBorder="1" applyAlignment="1">
      <alignment horizontal="center" vertical="center"/>
    </xf>
    <xf numFmtId="164" fontId="1" fillId="4" borderId="18" xfId="0" applyNumberFormat="1" applyFont="1" applyFill="1" applyBorder="1" applyAlignment="1">
      <alignment horizontal="center" vertical="center"/>
    </xf>
    <xf numFmtId="164" fontId="8" fillId="8" borderId="22" xfId="0" applyNumberFormat="1" applyFont="1" applyFill="1" applyBorder="1" applyAlignment="1">
      <alignment horizontal="center" vertical="center" wrapText="1"/>
    </xf>
    <xf numFmtId="164" fontId="1" fillId="4" borderId="23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readingOrder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 readingOrder="1"/>
    </xf>
    <xf numFmtId="0" fontId="9" fillId="0" borderId="0" xfId="0" applyFont="1" applyAlignment="1">
      <alignment horizontal="center"/>
    </xf>
    <xf numFmtId="0" fontId="2" fillId="8" borderId="29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164" fontId="2" fillId="4" borderId="30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readingOrder="1"/>
    </xf>
    <xf numFmtId="0" fontId="10" fillId="2" borderId="29" xfId="0" applyFont="1" applyFill="1" applyBorder="1" applyAlignment="1">
      <alignment horizontal="right" vertical="center"/>
    </xf>
    <xf numFmtId="0" fontId="10" fillId="2" borderId="1" xfId="0" applyFont="1" applyFill="1" applyBorder="1" applyAlignment="1">
      <alignment horizontal="right" vertical="center"/>
    </xf>
    <xf numFmtId="0" fontId="10" fillId="2" borderId="30" xfId="0" applyFont="1" applyFill="1" applyBorder="1" applyAlignment="1">
      <alignment horizontal="right" vertical="center"/>
    </xf>
    <xf numFmtId="0" fontId="2" fillId="8" borderId="29" xfId="0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2" fillId="8" borderId="35" xfId="0" applyFont="1" applyFill="1" applyBorder="1" applyAlignment="1">
      <alignment horizontal="center" wrapText="1"/>
    </xf>
    <xf numFmtId="0" fontId="3" fillId="8" borderId="22" xfId="0" applyFont="1" applyFill="1" applyBorder="1" applyAlignment="1">
      <alignment horizontal="center" vertical="center" wrapText="1"/>
    </xf>
    <xf numFmtId="164" fontId="2" fillId="4" borderId="22" xfId="0" applyNumberFormat="1" applyFont="1" applyFill="1" applyBorder="1" applyAlignment="1">
      <alignment horizontal="center" vertical="center"/>
    </xf>
    <xf numFmtId="164" fontId="2" fillId="3" borderId="22" xfId="0" applyNumberFormat="1" applyFont="1" applyFill="1" applyBorder="1" applyAlignment="1">
      <alignment horizontal="center" vertical="center"/>
    </xf>
    <xf numFmtId="164" fontId="2" fillId="4" borderId="36" xfId="0" applyNumberFormat="1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164" fontId="2" fillId="2" borderId="30" xfId="0" applyNumberFormat="1" applyFont="1" applyFill="1" applyBorder="1" applyAlignment="1">
      <alignment horizontal="center" vertical="center"/>
    </xf>
    <xf numFmtId="0" fontId="3" fillId="8" borderId="29" xfId="0" applyFont="1" applyFill="1" applyBorder="1" applyAlignment="1">
      <alignment horizontal="center" vertical="top"/>
    </xf>
    <xf numFmtId="0" fontId="3" fillId="8" borderId="1" xfId="0" applyFont="1" applyFill="1" applyBorder="1" applyAlignment="1">
      <alignment horizontal="center" vertical="top"/>
    </xf>
    <xf numFmtId="0" fontId="11" fillId="8" borderId="29" xfId="0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164" fontId="11" fillId="4" borderId="1" xfId="0" applyNumberFormat="1" applyFont="1" applyFill="1" applyBorder="1" applyAlignment="1">
      <alignment horizontal="center" vertical="center"/>
    </xf>
    <xf numFmtId="164" fontId="11" fillId="3" borderId="1" xfId="0" applyNumberFormat="1" applyFont="1" applyFill="1" applyBorder="1" applyAlignment="1">
      <alignment horizontal="center" vertical="center"/>
    </xf>
    <xf numFmtId="164" fontId="11" fillId="4" borderId="30" xfId="0" applyNumberFormat="1" applyFont="1" applyFill="1" applyBorder="1" applyAlignment="1">
      <alignment horizontal="center" vertical="center"/>
    </xf>
    <xf numFmtId="0" fontId="12" fillId="8" borderId="29" xfId="0" applyFont="1" applyFill="1" applyBorder="1" applyAlignment="1">
      <alignment horizontal="center" vertical="center" wrapText="1"/>
    </xf>
    <xf numFmtId="164" fontId="11" fillId="4" borderId="1" xfId="0" applyNumberFormat="1" applyFont="1" applyFill="1" applyBorder="1" applyAlignment="1">
      <alignment horizontal="center" vertical="center" wrapText="1"/>
    </xf>
    <xf numFmtId="164" fontId="11" fillId="3" borderId="1" xfId="0" applyNumberFormat="1" applyFont="1" applyFill="1" applyBorder="1" applyAlignment="1">
      <alignment horizontal="center" vertical="center" wrapText="1"/>
    </xf>
    <xf numFmtId="164" fontId="11" fillId="4" borderId="30" xfId="0" applyNumberFormat="1" applyFont="1" applyFill="1" applyBorder="1" applyAlignment="1">
      <alignment horizontal="center" vertical="center" wrapText="1"/>
    </xf>
    <xf numFmtId="0" fontId="11" fillId="8" borderId="35" xfId="0" applyFont="1" applyFill="1" applyBorder="1" applyAlignment="1">
      <alignment horizontal="center" vertical="center" wrapText="1"/>
    </xf>
    <xf numFmtId="0" fontId="12" fillId="8" borderId="22" xfId="0" applyFont="1" applyFill="1" applyBorder="1" applyAlignment="1">
      <alignment horizontal="center" vertical="center" wrapText="1"/>
    </xf>
    <xf numFmtId="164" fontId="11" fillId="4" borderId="22" xfId="0" applyNumberFormat="1" applyFont="1" applyFill="1" applyBorder="1" applyAlignment="1">
      <alignment horizontal="center" vertical="center" wrapText="1"/>
    </xf>
    <xf numFmtId="164" fontId="11" fillId="3" borderId="22" xfId="0" applyNumberFormat="1" applyFont="1" applyFill="1" applyBorder="1" applyAlignment="1">
      <alignment horizontal="center" vertical="center" wrapText="1"/>
    </xf>
    <xf numFmtId="164" fontId="11" fillId="4" borderId="22" xfId="0" applyNumberFormat="1" applyFont="1" applyFill="1" applyBorder="1" applyAlignment="1">
      <alignment horizontal="center" vertical="center"/>
    </xf>
    <xf numFmtId="164" fontId="11" fillId="4" borderId="36" xfId="0" applyNumberFormat="1" applyFont="1" applyFill="1" applyBorder="1" applyAlignment="1">
      <alignment horizontal="center" vertical="center" wrapText="1"/>
    </xf>
    <xf numFmtId="0" fontId="11" fillId="2" borderId="29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64" fontId="11" fillId="2" borderId="1" xfId="0" applyNumberFormat="1" applyFont="1" applyFill="1" applyBorder="1" applyAlignment="1">
      <alignment horizontal="center" vertical="center"/>
    </xf>
    <xf numFmtId="164" fontId="11" fillId="2" borderId="30" xfId="0" applyNumberFormat="1" applyFont="1" applyFill="1" applyBorder="1" applyAlignment="1">
      <alignment horizontal="center" vertical="center"/>
    </xf>
    <xf numFmtId="0" fontId="11" fillId="8" borderId="37" xfId="0" applyFont="1" applyFill="1" applyBorder="1" applyAlignment="1">
      <alignment horizontal="center" vertical="center" wrapText="1"/>
    </xf>
    <xf numFmtId="0" fontId="12" fillId="8" borderId="5" xfId="0" applyFont="1" applyFill="1" applyBorder="1" applyAlignment="1">
      <alignment horizontal="center" vertical="center" wrapText="1"/>
    </xf>
    <xf numFmtId="2" fontId="11" fillId="4" borderId="5" xfId="0" applyNumberFormat="1" applyFont="1" applyFill="1" applyBorder="1" applyAlignment="1">
      <alignment horizontal="center" vertical="center" wrapText="1"/>
    </xf>
    <xf numFmtId="164" fontId="11" fillId="4" borderId="5" xfId="0" applyNumberFormat="1" applyFont="1" applyFill="1" applyBorder="1" applyAlignment="1">
      <alignment horizontal="center" vertical="center" wrapText="1"/>
    </xf>
    <xf numFmtId="164" fontId="11" fillId="3" borderId="5" xfId="0" applyNumberFormat="1" applyFont="1" applyFill="1" applyBorder="1" applyAlignment="1">
      <alignment horizontal="center" vertical="center" wrapText="1"/>
    </xf>
    <xf numFmtId="164" fontId="11" fillId="4" borderId="5" xfId="0" applyNumberFormat="1" applyFont="1" applyFill="1" applyBorder="1" applyAlignment="1">
      <alignment horizontal="center" vertical="center"/>
    </xf>
    <xf numFmtId="164" fontId="11" fillId="4" borderId="38" xfId="0" applyNumberFormat="1" applyFont="1" applyFill="1" applyBorder="1" applyAlignment="1">
      <alignment horizontal="center" vertical="center" wrapText="1"/>
    </xf>
    <xf numFmtId="0" fontId="2" fillId="2" borderId="29" xfId="0" applyFont="1" applyFill="1" applyBorder="1"/>
    <xf numFmtId="164" fontId="2" fillId="2" borderId="1" xfId="0" applyNumberFormat="1" applyFont="1" applyFill="1" applyBorder="1" applyAlignment="1">
      <alignment vertical="center"/>
    </xf>
    <xf numFmtId="0" fontId="3" fillId="2" borderId="30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vertical="center"/>
    </xf>
    <xf numFmtId="0" fontId="2" fillId="2" borderId="1" xfId="0" applyFont="1" applyFill="1" applyBorder="1"/>
    <xf numFmtId="1" fontId="1" fillId="2" borderId="29" xfId="0" applyNumberFormat="1" applyFont="1" applyFill="1" applyBorder="1" applyAlignment="1">
      <alignment horizontal="center" vertical="center"/>
    </xf>
    <xf numFmtId="164" fontId="15" fillId="2" borderId="45" xfId="0" applyNumberFormat="1" applyFont="1" applyFill="1" applyBorder="1" applyAlignment="1">
      <alignment horizontal="center" vertical="center"/>
    </xf>
    <xf numFmtId="1" fontId="2" fillId="2" borderId="47" xfId="0" applyNumberFormat="1" applyFont="1" applyFill="1" applyBorder="1" applyAlignment="1">
      <alignment horizontal="center" vertical="center"/>
    </xf>
    <xf numFmtId="164" fontId="2" fillId="2" borderId="40" xfId="0" applyNumberFormat="1" applyFont="1" applyFill="1" applyBorder="1" applyAlignment="1">
      <alignment horizontal="center" vertical="center"/>
    </xf>
    <xf numFmtId="0" fontId="2" fillId="2" borderId="40" xfId="0" applyFont="1" applyFill="1" applyBorder="1"/>
    <xf numFmtId="0" fontId="2" fillId="2" borderId="40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21" fillId="8" borderId="29" xfId="0" applyFont="1" applyFill="1" applyBorder="1" applyAlignment="1">
      <alignment horizontal="center" vertical="center" wrapText="1"/>
    </xf>
    <xf numFmtId="0" fontId="1" fillId="2" borderId="46" xfId="0" applyFont="1" applyFill="1" applyBorder="1" applyAlignment="1">
      <alignment horizontal="center" vertical="center"/>
    </xf>
    <xf numFmtId="164" fontId="2" fillId="4" borderId="46" xfId="0" applyNumberFormat="1" applyFont="1" applyFill="1" applyBorder="1" applyAlignment="1">
      <alignment horizontal="center" vertical="center"/>
    </xf>
    <xf numFmtId="0" fontId="6" fillId="4" borderId="46" xfId="0" applyFont="1" applyFill="1" applyBorder="1" applyAlignment="1">
      <alignment horizontal="center" vertical="center"/>
    </xf>
    <xf numFmtId="164" fontId="2" fillId="3" borderId="46" xfId="0" applyNumberFormat="1" applyFont="1" applyFill="1" applyBorder="1" applyAlignment="1">
      <alignment horizontal="center" vertical="center"/>
    </xf>
    <xf numFmtId="0" fontId="6" fillId="11" borderId="46" xfId="0" applyFont="1" applyFill="1" applyBorder="1" applyAlignment="1">
      <alignment horizontal="center" vertical="center"/>
    </xf>
    <xf numFmtId="0" fontId="3" fillId="8" borderId="49" xfId="0" applyFont="1" applyFill="1" applyBorder="1" applyAlignment="1">
      <alignment horizontal="center" vertical="center" wrapText="1"/>
    </xf>
    <xf numFmtId="164" fontId="2" fillId="4" borderId="49" xfId="0" applyNumberFormat="1" applyFont="1" applyFill="1" applyBorder="1" applyAlignment="1">
      <alignment horizontal="center" vertical="center"/>
    </xf>
    <xf numFmtId="0" fontId="6" fillId="4" borderId="49" xfId="0" applyFont="1" applyFill="1" applyBorder="1" applyAlignment="1">
      <alignment horizontal="center" vertical="center"/>
    </xf>
    <xf numFmtId="164" fontId="2" fillId="3" borderId="49" xfId="0" applyNumberFormat="1" applyFont="1" applyFill="1" applyBorder="1" applyAlignment="1">
      <alignment horizontal="center" vertical="center"/>
    </xf>
    <xf numFmtId="164" fontId="2" fillId="4" borderId="50" xfId="0" applyNumberFormat="1" applyFont="1" applyFill="1" applyBorder="1" applyAlignment="1">
      <alignment horizontal="center" vertical="center"/>
    </xf>
    <xf numFmtId="0" fontId="18" fillId="9" borderId="52" xfId="0" applyFont="1" applyFill="1" applyBorder="1" applyAlignment="1">
      <alignment horizontal="center" vertical="center" wrapText="1"/>
    </xf>
    <xf numFmtId="0" fontId="18" fillId="9" borderId="51" xfId="0" applyFont="1" applyFill="1" applyBorder="1" applyAlignment="1">
      <alignment horizontal="center" vertical="center" wrapText="1"/>
    </xf>
    <xf numFmtId="0" fontId="3" fillId="8" borderId="46" xfId="0" applyFont="1" applyFill="1" applyBorder="1" applyAlignment="1">
      <alignment horizontal="center" vertical="center" wrapText="1"/>
    </xf>
    <xf numFmtId="164" fontId="2" fillId="4" borderId="54" xfId="0" applyNumberFormat="1" applyFont="1" applyFill="1" applyBorder="1" applyAlignment="1">
      <alignment horizontal="center" vertical="center"/>
    </xf>
    <xf numFmtId="164" fontId="2" fillId="4" borderId="55" xfId="0" applyNumberFormat="1" applyFont="1" applyFill="1" applyBorder="1" applyAlignment="1">
      <alignment horizontal="center" vertical="center"/>
    </xf>
    <xf numFmtId="0" fontId="18" fillId="9" borderId="46" xfId="0" applyFont="1" applyFill="1" applyBorder="1" applyAlignment="1">
      <alignment horizontal="center" vertical="center" wrapText="1"/>
    </xf>
    <xf numFmtId="164" fontId="2" fillId="4" borderId="56" xfId="0" applyNumberFormat="1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11" fillId="8" borderId="31" xfId="0" applyFont="1" applyFill="1" applyBorder="1" applyAlignment="1">
      <alignment horizontal="center" vertical="center" wrapText="1"/>
    </xf>
    <xf numFmtId="0" fontId="12" fillId="8" borderId="46" xfId="0" applyFont="1" applyFill="1" applyBorder="1" applyAlignment="1">
      <alignment horizontal="center" vertical="center" wrapText="1"/>
    </xf>
    <xf numFmtId="164" fontId="11" fillId="4" borderId="46" xfId="0" applyNumberFormat="1" applyFont="1" applyFill="1" applyBorder="1" applyAlignment="1">
      <alignment horizontal="center" vertical="center" wrapText="1"/>
    </xf>
    <xf numFmtId="164" fontId="11" fillId="3" borderId="46" xfId="0" applyNumberFormat="1" applyFont="1" applyFill="1" applyBorder="1" applyAlignment="1">
      <alignment horizontal="center" vertical="center" wrapText="1"/>
    </xf>
    <xf numFmtId="164" fontId="11" fillId="4" borderId="46" xfId="0" applyNumberFormat="1" applyFont="1" applyFill="1" applyBorder="1" applyAlignment="1">
      <alignment horizontal="center" vertical="center"/>
    </xf>
    <xf numFmtId="164" fontId="11" fillId="4" borderId="32" xfId="0" applyNumberFormat="1" applyFont="1" applyFill="1" applyBorder="1" applyAlignment="1">
      <alignment horizontal="center" vertical="center" wrapText="1"/>
    </xf>
    <xf numFmtId="164" fontId="8" fillId="8" borderId="58" xfId="0" applyNumberFormat="1" applyFont="1" applyFill="1" applyBorder="1" applyAlignment="1">
      <alignment horizontal="center" vertical="center"/>
    </xf>
    <xf numFmtId="164" fontId="1" fillId="4" borderId="59" xfId="0" applyNumberFormat="1" applyFont="1" applyFill="1" applyBorder="1" applyAlignment="1">
      <alignment horizontal="center" vertical="center"/>
    </xf>
    <xf numFmtId="164" fontId="6" fillId="4" borderId="1" xfId="0" applyNumberFormat="1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left" vertical="center"/>
    </xf>
    <xf numFmtId="0" fontId="19" fillId="3" borderId="2" xfId="0" applyFont="1" applyFill="1" applyBorder="1" applyAlignment="1">
      <alignment horizontal="center" vertical="center"/>
    </xf>
    <xf numFmtId="0" fontId="5" fillId="0" borderId="3" xfId="0" applyFont="1" applyBorder="1"/>
    <xf numFmtId="0" fontId="4" fillId="5" borderId="7" xfId="0" applyFont="1" applyFill="1" applyBorder="1" applyAlignment="1">
      <alignment horizontal="center" vertical="center"/>
    </xf>
    <xf numFmtId="0" fontId="5" fillId="0" borderId="8" xfId="0" applyFont="1" applyBorder="1"/>
    <xf numFmtId="0" fontId="5" fillId="0" borderId="9" xfId="0" applyFont="1" applyBorder="1"/>
    <xf numFmtId="0" fontId="19" fillId="7" borderId="11" xfId="0" applyFont="1" applyFill="1" applyBorder="1" applyAlignment="1">
      <alignment horizontal="center" vertical="center"/>
    </xf>
    <xf numFmtId="0" fontId="5" fillId="0" borderId="12" xfId="0" applyFont="1" applyBorder="1"/>
    <xf numFmtId="0" fontId="5" fillId="0" borderId="13" xfId="0" applyFont="1" applyBorder="1"/>
    <xf numFmtId="0" fontId="4" fillId="6" borderId="7" xfId="0" applyFont="1" applyFill="1" applyBorder="1" applyAlignment="1">
      <alignment horizontal="center" vertical="center"/>
    </xf>
    <xf numFmtId="0" fontId="5" fillId="0" borderId="17" xfId="0" applyFont="1" applyBorder="1"/>
    <xf numFmtId="0" fontId="5" fillId="0" borderId="53" xfId="0" applyFont="1" applyBorder="1"/>
    <xf numFmtId="0" fontId="4" fillId="7" borderId="52" xfId="0" applyFont="1" applyFill="1" applyBorder="1" applyAlignment="1">
      <alignment horizontal="center" vertical="center"/>
    </xf>
    <xf numFmtId="0" fontId="5" fillId="0" borderId="46" xfId="0" applyFont="1" applyBorder="1"/>
    <xf numFmtId="0" fontId="5" fillId="0" borderId="54" xfId="0" applyFont="1" applyBorder="1"/>
    <xf numFmtId="0" fontId="13" fillId="7" borderId="31" xfId="0" applyFont="1" applyFill="1" applyBorder="1" applyAlignment="1">
      <alignment horizontal="center" vertical="center" wrapText="1"/>
    </xf>
    <xf numFmtId="0" fontId="5" fillId="0" borderId="32" xfId="0" applyFont="1" applyBorder="1"/>
    <xf numFmtId="164" fontId="14" fillId="2" borderId="42" xfId="0" applyNumberFormat="1" applyFont="1" applyFill="1" applyBorder="1" applyAlignment="1">
      <alignment horizontal="center" vertical="center"/>
    </xf>
    <xf numFmtId="0" fontId="5" fillId="0" borderId="43" xfId="0" applyFont="1" applyBorder="1"/>
    <xf numFmtId="0" fontId="5" fillId="0" borderId="44" xfId="0" applyFont="1" applyBorder="1"/>
    <xf numFmtId="164" fontId="1" fillId="2" borderId="31" xfId="0" applyNumberFormat="1" applyFont="1" applyFill="1" applyBorder="1" applyAlignment="1">
      <alignment horizontal="center" vertical="center"/>
    </xf>
    <xf numFmtId="164" fontId="15" fillId="2" borderId="46" xfId="0" applyNumberFormat="1" applyFont="1" applyFill="1" applyBorder="1" applyAlignment="1">
      <alignment horizontal="center" vertical="center"/>
    </xf>
    <xf numFmtId="0" fontId="13" fillId="6" borderId="33" xfId="0" applyFont="1" applyFill="1" applyBorder="1" applyAlignment="1">
      <alignment horizontal="center" vertical="center"/>
    </xf>
    <xf numFmtId="0" fontId="5" fillId="0" borderId="10" xfId="0" applyFont="1" applyBorder="1"/>
    <xf numFmtId="0" fontId="5" fillId="0" borderId="34" xfId="0" applyFont="1" applyBorder="1"/>
    <xf numFmtId="0" fontId="13" fillId="6" borderId="33" xfId="0" applyFont="1" applyFill="1" applyBorder="1" applyAlignment="1">
      <alignment horizontal="center" vertical="center" wrapText="1"/>
    </xf>
    <xf numFmtId="164" fontId="8" fillId="8" borderId="57" xfId="0" applyNumberFormat="1" applyFont="1" applyFill="1" applyBorder="1" applyAlignment="1">
      <alignment horizontal="center" vertical="center"/>
    </xf>
    <xf numFmtId="0" fontId="5" fillId="0" borderId="58" xfId="0" applyFont="1" applyBorder="1"/>
    <xf numFmtId="0" fontId="11" fillId="8" borderId="39" xfId="0" applyFont="1" applyFill="1" applyBorder="1" applyAlignment="1">
      <alignment horizontal="center" vertical="center" wrapText="1"/>
    </xf>
    <xf numFmtId="0" fontId="5" fillId="0" borderId="16" xfId="0" applyFont="1" applyBorder="1"/>
    <xf numFmtId="0" fontId="4" fillId="7" borderId="31" xfId="0" applyFont="1" applyFill="1" applyBorder="1" applyAlignment="1">
      <alignment horizontal="center" vertical="center" wrapText="1"/>
    </xf>
    <xf numFmtId="0" fontId="19" fillId="5" borderId="48" xfId="0" applyFont="1" applyFill="1" applyBorder="1" applyAlignment="1">
      <alignment horizontal="center" vertical="center"/>
    </xf>
    <xf numFmtId="0" fontId="5" fillId="0" borderId="49" xfId="0" applyFont="1" applyBorder="1"/>
    <xf numFmtId="0" fontId="5" fillId="0" borderId="50" xfId="0" applyFont="1" applyBorder="1"/>
    <xf numFmtId="0" fontId="4" fillId="6" borderId="33" xfId="0" applyFont="1" applyFill="1" applyBorder="1" applyAlignment="1">
      <alignment horizontal="center" vertical="center"/>
    </xf>
    <xf numFmtId="0" fontId="4" fillId="7" borderId="31" xfId="0" applyFont="1" applyFill="1" applyBorder="1" applyAlignment="1">
      <alignment horizontal="center" vertical="center"/>
    </xf>
    <xf numFmtId="0" fontId="22" fillId="5" borderId="24" xfId="0" applyFont="1" applyFill="1" applyBorder="1" applyAlignment="1">
      <alignment horizontal="center" vertical="center"/>
    </xf>
    <xf numFmtId="0" fontId="5" fillId="0" borderId="25" xfId="0" applyFont="1" applyBorder="1"/>
    <xf numFmtId="0" fontId="5" fillId="0" borderId="26" xfId="0" applyFont="1" applyBorder="1"/>
    <xf numFmtId="0" fontId="4" fillId="6" borderId="27" xfId="0" applyFont="1" applyFill="1" applyBorder="1" applyAlignment="1">
      <alignment horizontal="center" vertical="center"/>
    </xf>
    <xf numFmtId="0" fontId="5" fillId="0" borderId="20" xfId="0" applyFont="1" applyBorder="1"/>
    <xf numFmtId="0" fontId="5" fillId="0" borderId="28" xfId="0" applyFont="1" applyBorder="1"/>
    <xf numFmtId="164" fontId="8" fillId="8" borderId="19" xfId="0" applyNumberFormat="1" applyFont="1" applyFill="1" applyBorder="1" applyAlignment="1">
      <alignment horizontal="center" vertical="center" wrapText="1"/>
    </xf>
    <xf numFmtId="0" fontId="5" fillId="0" borderId="21" xfId="0" applyFont="1" applyBorder="1"/>
    <xf numFmtId="0" fontId="7" fillId="8" borderId="31" xfId="0" applyFont="1" applyFill="1" applyBorder="1" applyAlignment="1">
      <alignment horizontal="right" vertical="center"/>
    </xf>
    <xf numFmtId="0" fontId="7" fillId="8" borderId="27" xfId="0" applyFont="1" applyFill="1" applyBorder="1" applyAlignment="1">
      <alignment horizontal="right" vertical="center"/>
    </xf>
    <xf numFmtId="164" fontId="20" fillId="8" borderId="7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I288"/>
  <sheetViews>
    <sheetView tabSelected="1" zoomScale="90" zoomScaleNormal="90" workbookViewId="0">
      <selection activeCell="F66" sqref="F66"/>
    </sheetView>
  </sheetViews>
  <sheetFormatPr defaultColWidth="14.42578125" defaultRowHeight="15" customHeight="1"/>
  <cols>
    <col min="1" max="1" width="2" customWidth="1"/>
    <col min="2" max="2" width="148.140625" customWidth="1"/>
    <col min="3" max="3" width="22.28515625" bestFit="1" customWidth="1"/>
    <col min="4" max="4" width="7.28515625" customWidth="1"/>
    <col min="5" max="5" width="8.28515625" customWidth="1"/>
    <col min="6" max="6" width="14.5703125" customWidth="1"/>
    <col min="7" max="7" width="18.42578125" customWidth="1"/>
    <col min="8" max="8" width="22.140625" customWidth="1"/>
    <col min="9" max="9" width="15" customWidth="1"/>
    <col min="10" max="16" width="9.140625" customWidth="1"/>
    <col min="17" max="17" width="15.140625" customWidth="1"/>
    <col min="18" max="87" width="9.140625" customWidth="1"/>
  </cols>
  <sheetData>
    <row r="1" spans="1:87" ht="15.75" customHeight="1">
      <c r="A1" s="1"/>
      <c r="B1" s="2"/>
      <c r="C1" s="2"/>
      <c r="D1" s="2"/>
      <c r="E1" s="2"/>
      <c r="F1" s="2"/>
      <c r="G1" s="2"/>
      <c r="H1" s="2"/>
      <c r="I1" s="3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</row>
    <row r="2" spans="1:87" ht="15.75" customHeight="1">
      <c r="A2" s="1"/>
      <c r="B2" s="119" t="s">
        <v>82</v>
      </c>
      <c r="C2" s="2"/>
      <c r="D2" s="2"/>
      <c r="E2" s="2"/>
      <c r="F2" s="2"/>
      <c r="G2" s="2"/>
      <c r="H2" s="2"/>
      <c r="I2" s="3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</row>
    <row r="3" spans="1:87" ht="18" customHeight="1">
      <c r="A3" s="1"/>
      <c r="B3" s="120" t="s">
        <v>73</v>
      </c>
      <c r="C3" s="121"/>
      <c r="D3" s="6" t="s">
        <v>0</v>
      </c>
      <c r="E3" s="7" t="s">
        <v>1</v>
      </c>
      <c r="F3" s="8" t="s">
        <v>2</v>
      </c>
      <c r="G3" s="7" t="s">
        <v>3</v>
      </c>
      <c r="H3" s="7" t="s">
        <v>4</v>
      </c>
      <c r="I3" s="9" t="s">
        <v>5</v>
      </c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</row>
    <row r="4" spans="1:87" ht="18" customHeight="1">
      <c r="A4" s="1"/>
      <c r="B4" s="122" t="s">
        <v>6</v>
      </c>
      <c r="C4" s="123"/>
      <c r="D4" s="123"/>
      <c r="E4" s="123"/>
      <c r="F4" s="123"/>
      <c r="G4" s="123"/>
      <c r="H4" s="123"/>
      <c r="I4" s="12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</row>
    <row r="5" spans="1:87" ht="15.75" customHeight="1">
      <c r="A5" s="1"/>
      <c r="B5" s="128" t="s">
        <v>7</v>
      </c>
      <c r="C5" s="129"/>
      <c r="D5" s="129"/>
      <c r="E5" s="129"/>
      <c r="F5" s="129"/>
      <c r="G5" s="129"/>
      <c r="H5" s="129"/>
      <c r="I5" s="130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</row>
    <row r="6" spans="1:87" ht="15.75" customHeight="1">
      <c r="A6" s="1"/>
      <c r="B6" s="131" t="s">
        <v>8</v>
      </c>
      <c r="C6" s="132"/>
      <c r="D6" s="132"/>
      <c r="E6" s="132"/>
      <c r="F6" s="132"/>
      <c r="G6" s="132"/>
      <c r="H6" s="132"/>
      <c r="I6" s="133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</row>
    <row r="7" spans="1:87" ht="15.75" customHeight="1">
      <c r="A7" s="1"/>
      <c r="B7" s="102" t="s">
        <v>66</v>
      </c>
      <c r="C7" s="104" t="s">
        <v>9</v>
      </c>
      <c r="D7" s="93">
        <v>30</v>
      </c>
      <c r="E7" s="94" t="s">
        <v>10</v>
      </c>
      <c r="F7" s="95">
        <v>0</v>
      </c>
      <c r="G7" s="93">
        <f>D7*F7</f>
        <v>0</v>
      </c>
      <c r="H7" s="93">
        <f t="shared" ref="H7:I7" si="0">G7</f>
        <v>0</v>
      </c>
      <c r="I7" s="105">
        <f t="shared" si="0"/>
        <v>0</v>
      </c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</row>
    <row r="8" spans="1:87" ht="15.75" customHeight="1">
      <c r="A8" s="1"/>
      <c r="B8" s="102" t="s">
        <v>67</v>
      </c>
      <c r="C8" s="104" t="s">
        <v>9</v>
      </c>
      <c r="D8" s="93">
        <v>15</v>
      </c>
      <c r="E8" s="94" t="s">
        <v>10</v>
      </c>
      <c r="F8" s="95">
        <v>0</v>
      </c>
      <c r="G8" s="93">
        <f t="shared" ref="G8:G13" si="1">D8*F8</f>
        <v>0</v>
      </c>
      <c r="H8" s="93">
        <f t="shared" ref="H8:I8" si="2">G8</f>
        <v>0</v>
      </c>
      <c r="I8" s="105">
        <f t="shared" si="2"/>
        <v>0</v>
      </c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</row>
    <row r="9" spans="1:87" ht="15.75" customHeight="1">
      <c r="A9" s="1"/>
      <c r="B9" s="102" t="s">
        <v>68</v>
      </c>
      <c r="C9" s="104" t="s">
        <v>9</v>
      </c>
      <c r="D9" s="93">
        <v>9</v>
      </c>
      <c r="E9" s="94" t="s">
        <v>10</v>
      </c>
      <c r="F9" s="95">
        <v>0</v>
      </c>
      <c r="G9" s="93">
        <f t="shared" si="1"/>
        <v>0</v>
      </c>
      <c r="H9" s="93">
        <f t="shared" ref="H9:I9" si="3">G9</f>
        <v>0</v>
      </c>
      <c r="I9" s="105">
        <f t="shared" si="3"/>
        <v>0</v>
      </c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</row>
    <row r="10" spans="1:87" ht="15.75" customHeight="1">
      <c r="A10" s="1"/>
      <c r="B10" s="102" t="s">
        <v>69</v>
      </c>
      <c r="C10" s="104" t="s">
        <v>9</v>
      </c>
      <c r="D10" s="93">
        <v>6</v>
      </c>
      <c r="E10" s="94" t="s">
        <v>10</v>
      </c>
      <c r="F10" s="95">
        <v>0</v>
      </c>
      <c r="G10" s="93">
        <f t="shared" si="1"/>
        <v>0</v>
      </c>
      <c r="H10" s="93">
        <f t="shared" ref="H10:I10" si="4">G10</f>
        <v>0</v>
      </c>
      <c r="I10" s="105">
        <f t="shared" si="4"/>
        <v>0</v>
      </c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</row>
    <row r="11" spans="1:87" ht="15.75" customHeight="1">
      <c r="A11" s="1"/>
      <c r="B11" s="102" t="s">
        <v>70</v>
      </c>
      <c r="C11" s="104" t="s">
        <v>9</v>
      </c>
      <c r="D11" s="93">
        <v>3</v>
      </c>
      <c r="E11" s="94" t="s">
        <v>10</v>
      </c>
      <c r="F11" s="95">
        <v>0</v>
      </c>
      <c r="G11" s="93">
        <f t="shared" si="1"/>
        <v>0</v>
      </c>
      <c r="H11" s="93">
        <f t="shared" ref="H11:I13" si="5">G11</f>
        <v>0</v>
      </c>
      <c r="I11" s="105">
        <f t="shared" si="5"/>
        <v>0</v>
      </c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</row>
    <row r="12" spans="1:87" ht="15.75" customHeight="1">
      <c r="A12" s="92"/>
      <c r="B12" s="102" t="s">
        <v>75</v>
      </c>
      <c r="C12" s="104" t="s">
        <v>77</v>
      </c>
      <c r="D12" s="93">
        <v>15</v>
      </c>
      <c r="E12" s="96"/>
      <c r="F12" s="95">
        <v>0</v>
      </c>
      <c r="G12" s="93">
        <f t="shared" si="1"/>
        <v>0</v>
      </c>
      <c r="H12" s="93">
        <f t="shared" si="5"/>
        <v>0</v>
      </c>
      <c r="I12" s="105">
        <f t="shared" si="5"/>
        <v>0</v>
      </c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</row>
    <row r="13" spans="1:87" ht="15.75" customHeight="1">
      <c r="A13" s="92"/>
      <c r="B13" s="103" t="s">
        <v>76</v>
      </c>
      <c r="C13" s="97" t="s">
        <v>78</v>
      </c>
      <c r="D13" s="98">
        <v>30</v>
      </c>
      <c r="E13" s="99"/>
      <c r="F13" s="100">
        <v>0</v>
      </c>
      <c r="G13" s="98">
        <f t="shared" si="1"/>
        <v>0</v>
      </c>
      <c r="H13" s="98">
        <f t="shared" si="5"/>
        <v>0</v>
      </c>
      <c r="I13" s="106">
        <f t="shared" si="5"/>
        <v>0</v>
      </c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</row>
    <row r="14" spans="1:87" ht="15.75" customHeight="1">
      <c r="A14" s="1"/>
      <c r="B14" s="150" t="s">
        <v>74</v>
      </c>
      <c r="C14" s="151"/>
      <c r="D14" s="151"/>
      <c r="E14" s="151"/>
      <c r="F14" s="151"/>
      <c r="G14" s="151"/>
      <c r="H14" s="151"/>
      <c r="I14" s="152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</row>
    <row r="15" spans="1:87" ht="15.75" customHeight="1">
      <c r="A15" s="1"/>
      <c r="B15" s="125" t="s">
        <v>72</v>
      </c>
      <c r="C15" s="126"/>
      <c r="D15" s="126"/>
      <c r="E15" s="126"/>
      <c r="F15" s="126"/>
      <c r="G15" s="126"/>
      <c r="H15" s="126"/>
      <c r="I15" s="127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</row>
    <row r="16" spans="1:87" ht="15.75" customHeight="1">
      <c r="A16" s="1"/>
      <c r="B16" s="102" t="s">
        <v>66</v>
      </c>
      <c r="C16" s="11" t="s">
        <v>9</v>
      </c>
      <c r="D16" s="12">
        <v>12</v>
      </c>
      <c r="E16" s="13" t="s">
        <v>10</v>
      </c>
      <c r="F16" s="14">
        <v>0</v>
      </c>
      <c r="G16" s="12">
        <f t="shared" ref="G16:G22" si="6">D16*F16</f>
        <v>0</v>
      </c>
      <c r="H16" s="12">
        <f t="shared" ref="H16:I16" si="7">G16</f>
        <v>0</v>
      </c>
      <c r="I16" s="15">
        <f t="shared" si="7"/>
        <v>0</v>
      </c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</row>
    <row r="17" spans="1:87" ht="15.75" customHeight="1">
      <c r="A17" s="1"/>
      <c r="B17" s="102" t="s">
        <v>67</v>
      </c>
      <c r="C17" s="11" t="s">
        <v>9</v>
      </c>
      <c r="D17" s="12">
        <v>7.5</v>
      </c>
      <c r="E17" s="13" t="s">
        <v>10</v>
      </c>
      <c r="F17" s="14">
        <v>0</v>
      </c>
      <c r="G17" s="12">
        <f t="shared" si="6"/>
        <v>0</v>
      </c>
      <c r="H17" s="12">
        <f t="shared" ref="H17:I17" si="8">G17</f>
        <v>0</v>
      </c>
      <c r="I17" s="15">
        <f t="shared" si="8"/>
        <v>0</v>
      </c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</row>
    <row r="18" spans="1:87" ht="15.75" customHeight="1">
      <c r="A18" s="1"/>
      <c r="B18" s="102" t="s">
        <v>68</v>
      </c>
      <c r="C18" s="11" t="s">
        <v>9</v>
      </c>
      <c r="D18" s="12">
        <v>4.5</v>
      </c>
      <c r="E18" s="13" t="s">
        <v>10</v>
      </c>
      <c r="F18" s="14">
        <v>0</v>
      </c>
      <c r="G18" s="12">
        <f t="shared" si="6"/>
        <v>0</v>
      </c>
      <c r="H18" s="12">
        <f t="shared" ref="H18:I18" si="9">G18</f>
        <v>0</v>
      </c>
      <c r="I18" s="15">
        <f t="shared" si="9"/>
        <v>0</v>
      </c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</row>
    <row r="19" spans="1:87" ht="15.75" customHeight="1">
      <c r="A19" s="1"/>
      <c r="B19" s="102" t="s">
        <v>69</v>
      </c>
      <c r="C19" s="11" t="s">
        <v>9</v>
      </c>
      <c r="D19" s="12">
        <v>3</v>
      </c>
      <c r="E19" s="13" t="s">
        <v>10</v>
      </c>
      <c r="F19" s="14">
        <v>0</v>
      </c>
      <c r="G19" s="12">
        <f t="shared" si="6"/>
        <v>0</v>
      </c>
      <c r="H19" s="12">
        <f t="shared" ref="H19:I19" si="10">G19</f>
        <v>0</v>
      </c>
      <c r="I19" s="15">
        <f t="shared" si="10"/>
        <v>0</v>
      </c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</row>
    <row r="20" spans="1:87" ht="15.75" customHeight="1">
      <c r="A20" s="1"/>
      <c r="B20" s="102" t="s">
        <v>70</v>
      </c>
      <c r="C20" s="11" t="s">
        <v>9</v>
      </c>
      <c r="D20" s="12">
        <v>1.5</v>
      </c>
      <c r="E20" s="13" t="s">
        <v>10</v>
      </c>
      <c r="F20" s="14">
        <v>0</v>
      </c>
      <c r="G20" s="12">
        <f t="shared" si="6"/>
        <v>0</v>
      </c>
      <c r="H20" s="12">
        <f t="shared" ref="H20:I22" si="11">G20</f>
        <v>0</v>
      </c>
      <c r="I20" s="15">
        <f t="shared" si="11"/>
        <v>0</v>
      </c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</row>
    <row r="21" spans="1:87" ht="15.75" customHeight="1">
      <c r="A21" s="92"/>
      <c r="B21" s="102" t="s">
        <v>75</v>
      </c>
      <c r="C21" s="11" t="s">
        <v>77</v>
      </c>
      <c r="D21" s="12">
        <v>7.5</v>
      </c>
      <c r="E21" s="94"/>
      <c r="F21" s="95">
        <v>0</v>
      </c>
      <c r="G21" s="93">
        <f t="shared" si="6"/>
        <v>0</v>
      </c>
      <c r="H21" s="93">
        <f t="shared" si="11"/>
        <v>0</v>
      </c>
      <c r="I21" s="15">
        <f t="shared" si="11"/>
        <v>0</v>
      </c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</row>
    <row r="22" spans="1:87" ht="15.75" customHeight="1" thickBot="1">
      <c r="A22" s="92"/>
      <c r="B22" s="103" t="s">
        <v>76</v>
      </c>
      <c r="C22" s="97" t="s">
        <v>78</v>
      </c>
      <c r="D22" s="98">
        <v>15</v>
      </c>
      <c r="E22" s="99"/>
      <c r="F22" s="100">
        <v>0</v>
      </c>
      <c r="G22" s="98">
        <f t="shared" si="6"/>
        <v>0</v>
      </c>
      <c r="H22" s="98">
        <f t="shared" si="11"/>
        <v>0</v>
      </c>
      <c r="I22" s="101">
        <f t="shared" si="11"/>
        <v>0</v>
      </c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</row>
    <row r="23" spans="1:87" ht="15.75" hidden="1" customHeight="1">
      <c r="A23" s="92"/>
      <c r="B23" s="107"/>
      <c r="C23" s="104"/>
      <c r="D23" s="93"/>
      <c r="E23" s="94"/>
      <c r="F23" s="95"/>
      <c r="G23" s="93"/>
      <c r="H23" s="93">
        <f>SUM($I$16:$I$22)</f>
        <v>0</v>
      </c>
      <c r="I23" s="15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</row>
    <row r="24" spans="1:87" ht="15.75" customHeight="1" thickBot="1">
      <c r="A24" s="92"/>
      <c r="B24" s="107"/>
      <c r="C24" s="104"/>
      <c r="D24" s="93"/>
      <c r="E24" s="94"/>
      <c r="F24" s="95"/>
      <c r="G24" s="93"/>
      <c r="H24" s="93"/>
      <c r="I24" s="108">
        <f>IF(H23&gt;D16,D16,H23)</f>
        <v>0</v>
      </c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</row>
    <row r="25" spans="1:87" ht="15.75" customHeight="1">
      <c r="A25" s="1"/>
      <c r="B25" s="165" t="s">
        <v>71</v>
      </c>
      <c r="C25" s="123"/>
      <c r="D25" s="123"/>
      <c r="E25" s="123"/>
      <c r="F25" s="148"/>
      <c r="G25" s="19"/>
      <c r="H25" s="19"/>
      <c r="I25" s="20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</row>
    <row r="26" spans="1:87" ht="15.75" customHeight="1">
      <c r="A26" s="1"/>
      <c r="B26" s="161" t="s">
        <v>14</v>
      </c>
      <c r="C26" s="159"/>
      <c r="D26" s="159"/>
      <c r="E26" s="159"/>
      <c r="F26" s="162"/>
      <c r="G26" s="21"/>
      <c r="H26" s="21"/>
      <c r="I26" s="22">
        <f>I24+I7+I8+I9+I10+I11+I12+I13</f>
        <v>0</v>
      </c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</row>
    <row r="27" spans="1:87" ht="15.75" customHeight="1">
      <c r="A27" s="1"/>
      <c r="B27" s="23"/>
      <c r="C27" s="23"/>
      <c r="D27" s="23"/>
      <c r="E27" s="23"/>
      <c r="F27" s="23"/>
      <c r="G27" s="23"/>
      <c r="H27" s="23"/>
      <c r="I27" s="2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</row>
    <row r="28" spans="1:87" ht="15.75" customHeight="1">
      <c r="A28" s="1"/>
      <c r="B28" s="25"/>
      <c r="C28" s="16"/>
      <c r="D28" s="17"/>
      <c r="E28" s="18"/>
      <c r="F28" s="17"/>
      <c r="G28" s="17"/>
      <c r="H28" s="17"/>
      <c r="I28" s="17"/>
      <c r="J28" s="4"/>
      <c r="K28" s="4"/>
      <c r="L28" s="26"/>
      <c r="M28" s="26"/>
      <c r="N28" s="26"/>
      <c r="O28" s="26"/>
      <c r="P28" s="26"/>
      <c r="Q28" s="26"/>
      <c r="R28" s="27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</row>
    <row r="29" spans="1:87" ht="15.75" customHeight="1">
      <c r="A29" s="90"/>
      <c r="B29" s="155" t="s">
        <v>79</v>
      </c>
      <c r="C29" s="156"/>
      <c r="D29" s="156"/>
      <c r="E29" s="156"/>
      <c r="F29" s="156"/>
      <c r="G29" s="156"/>
      <c r="H29" s="156"/>
      <c r="I29" s="157"/>
      <c r="J29" s="4"/>
      <c r="K29" s="4"/>
      <c r="L29" s="28"/>
      <c r="M29" s="28"/>
      <c r="N29" s="28"/>
      <c r="O29" s="28"/>
      <c r="P29" s="28"/>
      <c r="Q29" s="28"/>
      <c r="R29" s="29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</row>
    <row r="30" spans="1:87" ht="15.75" customHeight="1">
      <c r="A30" s="1"/>
      <c r="B30" s="158" t="s">
        <v>15</v>
      </c>
      <c r="C30" s="159"/>
      <c r="D30" s="159"/>
      <c r="E30" s="159"/>
      <c r="F30" s="159"/>
      <c r="G30" s="159"/>
      <c r="H30" s="159"/>
      <c r="I30" s="160"/>
      <c r="J30" s="4"/>
      <c r="K30" s="4"/>
      <c r="L30" s="28"/>
      <c r="M30" s="28"/>
      <c r="N30" s="28"/>
      <c r="O30" s="28"/>
      <c r="P30" s="28"/>
      <c r="Q30" s="28"/>
      <c r="R30" s="29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</row>
    <row r="31" spans="1:87" ht="15.75" customHeight="1">
      <c r="A31" s="1"/>
      <c r="B31" s="30" t="s">
        <v>16</v>
      </c>
      <c r="C31" s="31" t="s">
        <v>17</v>
      </c>
      <c r="D31" s="12">
        <v>30</v>
      </c>
      <c r="E31" s="12">
        <v>30</v>
      </c>
      <c r="F31" s="14">
        <v>0</v>
      </c>
      <c r="G31" s="12">
        <f>D31*(F31/100)</f>
        <v>0</v>
      </c>
      <c r="H31" s="12">
        <f t="shared" ref="H31:I31" si="12">G31</f>
        <v>0</v>
      </c>
      <c r="I31" s="32">
        <f t="shared" si="12"/>
        <v>0</v>
      </c>
      <c r="J31" s="4"/>
      <c r="K31" s="4"/>
      <c r="L31" s="33"/>
      <c r="M31" s="33"/>
      <c r="N31" s="33"/>
      <c r="O31" s="33"/>
      <c r="P31" s="33"/>
      <c r="Q31" s="33"/>
      <c r="R31" s="29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</row>
    <row r="32" spans="1:87" ht="15.75" customHeight="1">
      <c r="A32" s="1"/>
      <c r="B32" s="163" t="s">
        <v>18</v>
      </c>
      <c r="C32" s="126"/>
      <c r="D32" s="126"/>
      <c r="E32" s="126"/>
      <c r="F32" s="126"/>
      <c r="G32" s="126"/>
      <c r="H32" s="126"/>
      <c r="I32" s="135"/>
      <c r="J32" s="4"/>
      <c r="K32" s="4"/>
      <c r="L32" s="28"/>
      <c r="M32" s="28"/>
      <c r="N32" s="28"/>
      <c r="O32" s="28"/>
      <c r="P32" s="28"/>
      <c r="Q32" s="28"/>
      <c r="R32" s="29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</row>
    <row r="33" spans="1:87" ht="15.75" customHeight="1">
      <c r="A33" s="1"/>
      <c r="B33" s="163" t="s">
        <v>19</v>
      </c>
      <c r="C33" s="126"/>
      <c r="D33" s="126"/>
      <c r="E33" s="126"/>
      <c r="F33" s="126"/>
      <c r="G33" s="126"/>
      <c r="H33" s="126"/>
      <c r="I33" s="135"/>
      <c r="J33" s="4"/>
      <c r="K33" s="4"/>
      <c r="L33" s="28"/>
      <c r="M33" s="28"/>
      <c r="N33" s="28"/>
      <c r="O33" s="28"/>
      <c r="P33" s="28"/>
      <c r="Q33" s="28"/>
      <c r="R33" s="29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</row>
    <row r="34" spans="1:87" ht="15.75" customHeight="1">
      <c r="A34" s="1"/>
      <c r="B34" s="164" t="s">
        <v>20</v>
      </c>
      <c r="C34" s="159"/>
      <c r="D34" s="159"/>
      <c r="E34" s="159"/>
      <c r="F34" s="159"/>
      <c r="G34" s="159"/>
      <c r="H34" s="159"/>
      <c r="I34" s="160"/>
      <c r="J34" s="4"/>
      <c r="K34" s="4"/>
      <c r="L34" s="28"/>
      <c r="M34" s="28"/>
      <c r="N34" s="28"/>
      <c r="O34" s="28"/>
      <c r="P34" s="28"/>
      <c r="Q34" s="28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</row>
    <row r="35" spans="1:87" ht="15.75" customHeight="1">
      <c r="A35" s="1"/>
      <c r="B35" s="34"/>
      <c r="C35" s="35"/>
      <c r="D35" s="35"/>
      <c r="E35" s="35"/>
      <c r="F35" s="35"/>
      <c r="G35" s="35"/>
      <c r="H35" s="35"/>
      <c r="I35" s="36"/>
      <c r="J35" s="4"/>
      <c r="K35" s="4"/>
      <c r="L35" s="28"/>
      <c r="M35" s="28"/>
      <c r="N35" s="28"/>
      <c r="O35" s="28"/>
      <c r="P35" s="28"/>
      <c r="Q35" s="28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</row>
    <row r="36" spans="1:87" ht="15.75" customHeight="1">
      <c r="A36" s="1"/>
      <c r="B36" s="153" t="s">
        <v>21</v>
      </c>
      <c r="C36" s="142"/>
      <c r="D36" s="142"/>
      <c r="E36" s="142"/>
      <c r="F36" s="142"/>
      <c r="G36" s="142"/>
      <c r="H36" s="142"/>
      <c r="I36" s="143"/>
      <c r="J36" s="4"/>
      <c r="K36" s="4"/>
      <c r="L36" s="28"/>
      <c r="M36" s="28"/>
      <c r="N36" s="28"/>
      <c r="O36" s="28"/>
      <c r="P36" s="28"/>
      <c r="Q36" s="28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</row>
    <row r="37" spans="1:87" ht="15.75" customHeight="1">
      <c r="A37" s="1"/>
      <c r="B37" s="149" t="s">
        <v>22</v>
      </c>
      <c r="C37" s="126"/>
      <c r="D37" s="126"/>
      <c r="E37" s="126"/>
      <c r="F37" s="126"/>
      <c r="G37" s="126"/>
      <c r="H37" s="126"/>
      <c r="I37" s="135"/>
      <c r="J37" s="4"/>
      <c r="K37" s="4"/>
      <c r="L37" s="28"/>
      <c r="M37" s="28"/>
      <c r="N37" s="28"/>
      <c r="O37" s="28"/>
      <c r="P37" s="28"/>
      <c r="Q37" s="28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</row>
    <row r="38" spans="1:87" ht="15.75" customHeight="1">
      <c r="A38" s="1"/>
      <c r="B38" s="30" t="s">
        <v>23</v>
      </c>
      <c r="C38" s="11" t="s">
        <v>24</v>
      </c>
      <c r="D38" s="12">
        <v>0.1</v>
      </c>
      <c r="E38" s="12">
        <v>4</v>
      </c>
      <c r="F38" s="14">
        <v>0</v>
      </c>
      <c r="G38" s="12">
        <f t="shared" ref="G38:G39" si="13">D38*F38</f>
        <v>0</v>
      </c>
      <c r="H38" s="12">
        <f>IF(G38&gt;=4,4,$G$38)</f>
        <v>0</v>
      </c>
      <c r="I38" s="32">
        <f t="shared" ref="I38:I39" si="14">H38</f>
        <v>0</v>
      </c>
      <c r="J38" s="4"/>
      <c r="K38" s="4"/>
      <c r="L38" s="28"/>
      <c r="M38" s="28"/>
      <c r="N38" s="28"/>
      <c r="O38" s="28"/>
      <c r="P38" s="28"/>
      <c r="Q38" s="28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</row>
    <row r="39" spans="1:87" ht="15.75" customHeight="1">
      <c r="A39" s="1"/>
      <c r="B39" s="37" t="s">
        <v>25</v>
      </c>
      <c r="C39" s="11" t="s">
        <v>24</v>
      </c>
      <c r="D39" s="38">
        <v>0.05</v>
      </c>
      <c r="E39" s="12">
        <v>4</v>
      </c>
      <c r="F39" s="14">
        <v>0</v>
      </c>
      <c r="G39" s="12">
        <f t="shared" si="13"/>
        <v>0</v>
      </c>
      <c r="H39" s="12">
        <f>IF(G39&gt;=4,4,$G$39)</f>
        <v>0</v>
      </c>
      <c r="I39" s="32">
        <f t="shared" si="14"/>
        <v>0</v>
      </c>
      <c r="J39" s="4"/>
      <c r="K39" s="4"/>
      <c r="L39" s="28"/>
      <c r="M39" s="28"/>
      <c r="N39" s="28"/>
      <c r="O39" s="28"/>
      <c r="P39" s="28"/>
      <c r="Q39" s="28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</row>
    <row r="40" spans="1:87" ht="15.75" customHeight="1">
      <c r="A40" s="39"/>
      <c r="B40" s="149" t="s">
        <v>26</v>
      </c>
      <c r="C40" s="126"/>
      <c r="D40" s="126"/>
      <c r="E40" s="126"/>
      <c r="F40" s="126"/>
      <c r="G40" s="126"/>
      <c r="H40" s="126"/>
      <c r="I40" s="135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</row>
    <row r="41" spans="1:87" ht="15.75" customHeight="1">
      <c r="A41" s="39"/>
      <c r="B41" s="40" t="s">
        <v>27</v>
      </c>
      <c r="C41" s="41" t="s">
        <v>28</v>
      </c>
      <c r="D41" s="42">
        <v>0.5</v>
      </c>
      <c r="E41" s="42">
        <v>2</v>
      </c>
      <c r="F41" s="43">
        <v>0</v>
      </c>
      <c r="G41" s="42">
        <f>D41*F41</f>
        <v>0</v>
      </c>
      <c r="H41" s="42">
        <f>IF(G41&gt;=2,2,$G$41)</f>
        <v>0</v>
      </c>
      <c r="I41" s="44">
        <f>H41</f>
        <v>0</v>
      </c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</row>
    <row r="42" spans="1:87" ht="15.75" customHeight="1">
      <c r="A42" s="39"/>
      <c r="B42" s="45"/>
      <c r="C42" s="3"/>
      <c r="D42" s="17"/>
      <c r="E42" s="17"/>
      <c r="F42" s="2"/>
      <c r="G42" s="2"/>
      <c r="H42" s="2"/>
      <c r="I42" s="46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</row>
    <row r="43" spans="1:87" ht="15.75" customHeight="1">
      <c r="A43" s="39"/>
      <c r="B43" s="153" t="s">
        <v>29</v>
      </c>
      <c r="C43" s="142"/>
      <c r="D43" s="142"/>
      <c r="E43" s="142"/>
      <c r="F43" s="142"/>
      <c r="G43" s="142"/>
      <c r="H43" s="142"/>
      <c r="I43" s="143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</row>
    <row r="44" spans="1:87" ht="15.75" customHeight="1">
      <c r="A44" s="39"/>
      <c r="B44" s="154" t="s">
        <v>30</v>
      </c>
      <c r="C44" s="126"/>
      <c r="D44" s="126"/>
      <c r="E44" s="126"/>
      <c r="F44" s="126"/>
      <c r="G44" s="126"/>
      <c r="H44" s="126"/>
      <c r="I44" s="135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</row>
    <row r="45" spans="1:87" ht="15.75" customHeight="1">
      <c r="A45" s="39"/>
      <c r="B45" s="30" t="s">
        <v>31</v>
      </c>
      <c r="C45" s="11" t="s">
        <v>9</v>
      </c>
      <c r="D45" s="12">
        <v>1</v>
      </c>
      <c r="E45" s="12">
        <v>3</v>
      </c>
      <c r="F45" s="14">
        <v>0</v>
      </c>
      <c r="G45" s="12">
        <f t="shared" ref="G45:G50" si="15">D45*F45</f>
        <v>0</v>
      </c>
      <c r="H45" s="12">
        <f>IF(G45&gt;=3,3,$G$45)</f>
        <v>0</v>
      </c>
      <c r="I45" s="32">
        <f t="shared" ref="I45:I50" si="16">H45</f>
        <v>0</v>
      </c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</row>
    <row r="46" spans="1:87" ht="15.75" customHeight="1">
      <c r="A46" s="39"/>
      <c r="B46" s="91" t="s">
        <v>80</v>
      </c>
      <c r="C46" s="11" t="s">
        <v>9</v>
      </c>
      <c r="D46" s="12">
        <v>0.5</v>
      </c>
      <c r="E46" s="12">
        <v>5</v>
      </c>
      <c r="F46" s="14">
        <v>0</v>
      </c>
      <c r="G46" s="12">
        <f t="shared" si="15"/>
        <v>0</v>
      </c>
      <c r="H46" s="12">
        <f>IF(G46&gt;=5,5,$G$46)</f>
        <v>0</v>
      </c>
      <c r="I46" s="32">
        <f t="shared" si="16"/>
        <v>0</v>
      </c>
      <c r="J46" s="5"/>
      <c r="K46" s="5"/>
      <c r="L46" s="4"/>
      <c r="M46" s="4"/>
      <c r="N46" s="4"/>
      <c r="O46" s="4"/>
      <c r="P46" s="4"/>
      <c r="Q46" s="4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</row>
    <row r="47" spans="1:87" ht="15.75" customHeight="1">
      <c r="A47" s="39"/>
      <c r="B47" s="91" t="s">
        <v>81</v>
      </c>
      <c r="C47" s="11" t="s">
        <v>9</v>
      </c>
      <c r="D47" s="12">
        <v>0.2</v>
      </c>
      <c r="E47" s="12">
        <v>2</v>
      </c>
      <c r="F47" s="14">
        <v>0</v>
      </c>
      <c r="G47" s="12">
        <f t="shared" si="15"/>
        <v>0</v>
      </c>
      <c r="H47" s="12">
        <f>IF(G47&gt;=2,2,$G$47)</f>
        <v>0</v>
      </c>
      <c r="I47" s="32">
        <f t="shared" si="16"/>
        <v>0</v>
      </c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</row>
    <row r="48" spans="1:87" ht="15.75" customHeight="1">
      <c r="A48" s="109"/>
      <c r="B48" s="10" t="s">
        <v>11</v>
      </c>
      <c r="C48" s="11" t="s">
        <v>9</v>
      </c>
      <c r="D48" s="12">
        <v>5</v>
      </c>
      <c r="E48" s="118">
        <v>5</v>
      </c>
      <c r="F48" s="14">
        <v>0</v>
      </c>
      <c r="G48" s="12">
        <f t="shared" si="15"/>
        <v>0</v>
      </c>
      <c r="H48" s="12">
        <f>IF(G48&gt;=5,5,$G$48)</f>
        <v>0</v>
      </c>
      <c r="I48" s="15">
        <f t="shared" si="16"/>
        <v>0</v>
      </c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</row>
    <row r="49" spans="1:87" ht="15.75" customHeight="1">
      <c r="A49" s="109"/>
      <c r="B49" s="10" t="s">
        <v>12</v>
      </c>
      <c r="C49" s="11" t="s">
        <v>9</v>
      </c>
      <c r="D49" s="12">
        <v>2</v>
      </c>
      <c r="E49" s="118">
        <v>2</v>
      </c>
      <c r="F49" s="14">
        <v>0</v>
      </c>
      <c r="G49" s="12">
        <f t="shared" si="15"/>
        <v>0</v>
      </c>
      <c r="H49" s="12">
        <f>IF(G49&gt;=2,2,$G$49)</f>
        <v>0</v>
      </c>
      <c r="I49" s="15">
        <f t="shared" si="16"/>
        <v>0</v>
      </c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</row>
    <row r="50" spans="1:87" ht="15.75" customHeight="1">
      <c r="A50" s="109"/>
      <c r="B50" s="10" t="s">
        <v>13</v>
      </c>
      <c r="C50" s="11" t="s">
        <v>9</v>
      </c>
      <c r="D50" s="12">
        <v>2</v>
      </c>
      <c r="E50" s="118">
        <v>2</v>
      </c>
      <c r="F50" s="14">
        <v>0</v>
      </c>
      <c r="G50" s="12">
        <f t="shared" si="15"/>
        <v>0</v>
      </c>
      <c r="H50" s="12">
        <f>IF(G50&gt;=2,2,$G$50)</f>
        <v>0</v>
      </c>
      <c r="I50" s="15">
        <f t="shared" si="16"/>
        <v>0</v>
      </c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</row>
    <row r="51" spans="1:87" ht="15.75" customHeight="1">
      <c r="A51" s="39"/>
      <c r="B51" s="149" t="s">
        <v>32</v>
      </c>
      <c r="C51" s="126"/>
      <c r="D51" s="126"/>
      <c r="E51" s="126"/>
      <c r="F51" s="126"/>
      <c r="G51" s="126"/>
      <c r="H51" s="126"/>
      <c r="I51" s="135"/>
      <c r="J51" s="4"/>
      <c r="K51" s="4"/>
      <c r="L51" s="5"/>
      <c r="M51" s="5"/>
      <c r="N51" s="5"/>
      <c r="O51" s="5"/>
      <c r="P51" s="5"/>
      <c r="Q51" s="5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</row>
    <row r="52" spans="1:87" ht="15.75" customHeight="1">
      <c r="A52" s="39"/>
      <c r="B52" s="47" t="s">
        <v>33</v>
      </c>
      <c r="C52" s="48"/>
      <c r="D52" s="12"/>
      <c r="E52" s="12"/>
      <c r="F52" s="14">
        <v>0</v>
      </c>
      <c r="G52" s="12"/>
      <c r="H52" s="12"/>
      <c r="I52" s="32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</row>
    <row r="53" spans="1:87" ht="15.75" customHeight="1">
      <c r="A53" s="39"/>
      <c r="B53" s="49" t="s">
        <v>34</v>
      </c>
      <c r="C53" s="50" t="s">
        <v>35</v>
      </c>
      <c r="D53" s="51">
        <v>0.2</v>
      </c>
      <c r="E53" s="51">
        <v>0.8</v>
      </c>
      <c r="F53" s="52">
        <v>0</v>
      </c>
      <c r="G53" s="51">
        <f t="shared" ref="G53:G58" si="17">D53*F53</f>
        <v>0</v>
      </c>
      <c r="H53" s="51">
        <f>IF(G53&gt;=0.8,0.8,$G$53)</f>
        <v>0</v>
      </c>
      <c r="I53" s="53">
        <f t="shared" ref="I53:I58" si="18">H53</f>
        <v>0</v>
      </c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</row>
    <row r="54" spans="1:87" ht="15.75" customHeight="1">
      <c r="A54" s="39"/>
      <c r="B54" s="49" t="s">
        <v>36</v>
      </c>
      <c r="C54" s="50" t="s">
        <v>35</v>
      </c>
      <c r="D54" s="51">
        <v>0.4</v>
      </c>
      <c r="E54" s="51">
        <v>1.6</v>
      </c>
      <c r="F54" s="52">
        <v>0</v>
      </c>
      <c r="G54" s="51">
        <f t="shared" si="17"/>
        <v>0</v>
      </c>
      <c r="H54" s="51">
        <f>IF(G54&gt;=1.6,1.6,$G$54)</f>
        <v>0</v>
      </c>
      <c r="I54" s="53">
        <f t="shared" si="18"/>
        <v>0</v>
      </c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</row>
    <row r="55" spans="1:87" ht="15.75" customHeight="1">
      <c r="A55" s="39"/>
      <c r="B55" s="49" t="s">
        <v>37</v>
      </c>
      <c r="C55" s="50" t="s">
        <v>35</v>
      </c>
      <c r="D55" s="51">
        <v>0.6</v>
      </c>
      <c r="E55" s="51">
        <v>2.4</v>
      </c>
      <c r="F55" s="52">
        <v>0</v>
      </c>
      <c r="G55" s="51">
        <f t="shared" si="17"/>
        <v>0</v>
      </c>
      <c r="H55" s="51">
        <f>IF(G55&gt;=2.4,2.4,$G$55)</f>
        <v>0</v>
      </c>
      <c r="I55" s="53">
        <f t="shared" si="18"/>
        <v>0</v>
      </c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</row>
    <row r="56" spans="1:87" ht="15.75" customHeight="1">
      <c r="A56" s="39"/>
      <c r="B56" s="49" t="s">
        <v>38</v>
      </c>
      <c r="C56" s="50" t="s">
        <v>35</v>
      </c>
      <c r="D56" s="51">
        <v>0.3</v>
      </c>
      <c r="E56" s="51">
        <v>1.2</v>
      </c>
      <c r="F56" s="52">
        <v>0</v>
      </c>
      <c r="G56" s="51">
        <f t="shared" si="17"/>
        <v>0</v>
      </c>
      <c r="H56" s="51">
        <f>IF(G56&gt;=1.2,1.2,$G$56)</f>
        <v>0</v>
      </c>
      <c r="I56" s="53">
        <f t="shared" si="18"/>
        <v>0</v>
      </c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</row>
    <row r="57" spans="1:87" ht="15.75" customHeight="1">
      <c r="A57" s="39"/>
      <c r="B57" s="49" t="s">
        <v>39</v>
      </c>
      <c r="C57" s="50" t="s">
        <v>35</v>
      </c>
      <c r="D57" s="51">
        <v>0.6</v>
      </c>
      <c r="E57" s="51">
        <v>2.4</v>
      </c>
      <c r="F57" s="52">
        <v>0</v>
      </c>
      <c r="G57" s="51">
        <f t="shared" si="17"/>
        <v>0</v>
      </c>
      <c r="H57" s="51">
        <f>IF(G57&gt;=2.4,2.4,$G$57)</f>
        <v>0</v>
      </c>
      <c r="I57" s="53">
        <f t="shared" si="18"/>
        <v>0</v>
      </c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</row>
    <row r="58" spans="1:87" ht="15.75" customHeight="1">
      <c r="A58" s="39"/>
      <c r="B58" s="49" t="s">
        <v>40</v>
      </c>
      <c r="C58" s="50" t="s">
        <v>35</v>
      </c>
      <c r="D58" s="51">
        <v>0.9</v>
      </c>
      <c r="E58" s="51">
        <v>3.6</v>
      </c>
      <c r="F58" s="52">
        <v>0</v>
      </c>
      <c r="G58" s="51">
        <f t="shared" si="17"/>
        <v>0</v>
      </c>
      <c r="H58" s="51">
        <f>IF(G58&gt;=3.6,3.6,$G$58)</f>
        <v>0</v>
      </c>
      <c r="I58" s="53">
        <f t="shared" si="18"/>
        <v>0</v>
      </c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</row>
    <row r="59" spans="1:87" ht="15.75" customHeight="1">
      <c r="A59" s="39"/>
      <c r="B59" s="54" t="s">
        <v>41</v>
      </c>
      <c r="C59" s="50"/>
      <c r="D59" s="51"/>
      <c r="E59" s="51"/>
      <c r="F59" s="51"/>
      <c r="G59" s="51"/>
      <c r="H59" s="51"/>
      <c r="I59" s="53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</row>
    <row r="60" spans="1:87" ht="15.75" customHeight="1">
      <c r="A60" s="39"/>
      <c r="B60" s="49" t="s">
        <v>42</v>
      </c>
      <c r="C60" s="50" t="s">
        <v>35</v>
      </c>
      <c r="D60" s="51">
        <v>0.5</v>
      </c>
      <c r="E60" s="51">
        <v>1</v>
      </c>
      <c r="F60" s="52">
        <v>0</v>
      </c>
      <c r="G60" s="51">
        <f t="shared" ref="G60:G63" si="19">D60*F60</f>
        <v>0</v>
      </c>
      <c r="H60" s="51">
        <f>IF(G60&gt;=1,1,$G$60)</f>
        <v>0</v>
      </c>
      <c r="I60" s="53">
        <f t="shared" ref="I60:I63" si="20">H60</f>
        <v>0</v>
      </c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</row>
    <row r="61" spans="1:87" ht="15.75" customHeight="1">
      <c r="A61" s="39"/>
      <c r="B61" s="49" t="s">
        <v>43</v>
      </c>
      <c r="C61" s="50" t="s">
        <v>35</v>
      </c>
      <c r="D61" s="51">
        <v>1</v>
      </c>
      <c r="E61" s="51">
        <v>2</v>
      </c>
      <c r="F61" s="52">
        <v>0</v>
      </c>
      <c r="G61" s="51">
        <f t="shared" si="19"/>
        <v>0</v>
      </c>
      <c r="H61" s="51">
        <f>IF(G61&gt;=2,2,$G$61)</f>
        <v>0</v>
      </c>
      <c r="I61" s="53">
        <f t="shared" si="20"/>
        <v>0</v>
      </c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</row>
    <row r="62" spans="1:87" ht="15.75" customHeight="1">
      <c r="A62" s="39"/>
      <c r="B62" s="49" t="s">
        <v>44</v>
      </c>
      <c r="C62" s="50" t="s">
        <v>35</v>
      </c>
      <c r="D62" s="51">
        <v>2</v>
      </c>
      <c r="E62" s="51">
        <v>2</v>
      </c>
      <c r="F62" s="52">
        <v>0</v>
      </c>
      <c r="G62" s="51">
        <f t="shared" si="19"/>
        <v>0</v>
      </c>
      <c r="H62" s="51">
        <f>IF(G62&gt;=2,2,$G$62)</f>
        <v>0</v>
      </c>
      <c r="I62" s="53">
        <f t="shared" si="20"/>
        <v>0</v>
      </c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</row>
    <row r="63" spans="1:87" ht="15.75" customHeight="1">
      <c r="A63" s="39"/>
      <c r="B63" s="49" t="s">
        <v>45</v>
      </c>
      <c r="C63" s="50" t="s">
        <v>35</v>
      </c>
      <c r="D63" s="51">
        <v>3</v>
      </c>
      <c r="E63" s="51">
        <v>3</v>
      </c>
      <c r="F63" s="52">
        <v>0</v>
      </c>
      <c r="G63" s="51">
        <f t="shared" si="19"/>
        <v>0</v>
      </c>
      <c r="H63" s="51">
        <f>IF(G63&gt;=3,3,$G$63)</f>
        <v>0</v>
      </c>
      <c r="I63" s="53">
        <f t="shared" si="20"/>
        <v>0</v>
      </c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</row>
    <row r="64" spans="1:87" ht="15.75" customHeight="1">
      <c r="A64" s="39"/>
      <c r="B64" s="134" t="s">
        <v>46</v>
      </c>
      <c r="C64" s="126"/>
      <c r="D64" s="126"/>
      <c r="E64" s="126"/>
      <c r="F64" s="126"/>
      <c r="G64" s="126"/>
      <c r="H64" s="126"/>
      <c r="I64" s="135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</row>
    <row r="65" spans="1:87" ht="15.75" customHeight="1">
      <c r="A65" s="39"/>
      <c r="B65" s="49" t="s">
        <v>47</v>
      </c>
      <c r="C65" s="50" t="s">
        <v>35</v>
      </c>
      <c r="D65" s="51">
        <v>0.5</v>
      </c>
      <c r="E65" s="51">
        <v>2</v>
      </c>
      <c r="F65" s="52">
        <v>0</v>
      </c>
      <c r="G65" s="51">
        <f t="shared" ref="G65:G66" si="21">D65*F65</f>
        <v>0</v>
      </c>
      <c r="H65" s="51">
        <f>IF(G65&gt;=2,2,$G$65)</f>
        <v>0</v>
      </c>
      <c r="I65" s="53">
        <f t="shared" ref="I65:I66" si="22">H65</f>
        <v>0</v>
      </c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</row>
    <row r="66" spans="1:87" ht="15.75" customHeight="1">
      <c r="A66" s="39"/>
      <c r="B66" s="49" t="s">
        <v>48</v>
      </c>
      <c r="C66" s="50" t="s">
        <v>49</v>
      </c>
      <c r="D66" s="51">
        <v>1</v>
      </c>
      <c r="E66" s="51">
        <v>2</v>
      </c>
      <c r="F66" s="52">
        <v>0</v>
      </c>
      <c r="G66" s="51">
        <f t="shared" si="21"/>
        <v>0</v>
      </c>
      <c r="H66" s="51">
        <f>IF(G66&gt;=2,2,$G$66)</f>
        <v>0</v>
      </c>
      <c r="I66" s="53">
        <f t="shared" si="22"/>
        <v>0</v>
      </c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</row>
    <row r="67" spans="1:87" ht="15.75" customHeight="1">
      <c r="A67" s="39"/>
      <c r="B67" s="134" t="s">
        <v>50</v>
      </c>
      <c r="C67" s="126"/>
      <c r="D67" s="126"/>
      <c r="E67" s="126"/>
      <c r="F67" s="126"/>
      <c r="G67" s="126"/>
      <c r="H67" s="126"/>
      <c r="I67" s="135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</row>
    <row r="68" spans="1:87" ht="15.75" customHeight="1">
      <c r="A68" s="39"/>
      <c r="B68" s="49" t="s">
        <v>51</v>
      </c>
      <c r="C68" s="50" t="s">
        <v>52</v>
      </c>
      <c r="D68" s="55">
        <v>0.2</v>
      </c>
      <c r="E68" s="55">
        <v>1</v>
      </c>
      <c r="F68" s="56">
        <v>0</v>
      </c>
      <c r="G68" s="51">
        <f t="shared" ref="G68:G72" si="23">D68*F68</f>
        <v>0</v>
      </c>
      <c r="H68" s="51">
        <f>IF(G68&gt;=1,1,$G$68)</f>
        <v>0</v>
      </c>
      <c r="I68" s="57">
        <f t="shared" ref="I68:I72" si="24">H68</f>
        <v>0</v>
      </c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</row>
    <row r="69" spans="1:87" ht="15.75" customHeight="1">
      <c r="A69" s="39"/>
      <c r="B69" s="49" t="s">
        <v>53</v>
      </c>
      <c r="C69" s="50" t="s">
        <v>52</v>
      </c>
      <c r="D69" s="55">
        <v>0.5</v>
      </c>
      <c r="E69" s="55">
        <v>2</v>
      </c>
      <c r="F69" s="56">
        <v>0</v>
      </c>
      <c r="G69" s="51">
        <f t="shared" si="23"/>
        <v>0</v>
      </c>
      <c r="H69" s="51">
        <f>IF(G69&gt;=2,2,$G$69)</f>
        <v>0</v>
      </c>
      <c r="I69" s="57">
        <f t="shared" si="24"/>
        <v>0</v>
      </c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</row>
    <row r="70" spans="1:87" ht="15.75" customHeight="1">
      <c r="A70" s="39"/>
      <c r="B70" s="49" t="s">
        <v>54</v>
      </c>
      <c r="C70" s="50" t="s">
        <v>24</v>
      </c>
      <c r="D70" s="51">
        <v>0.1</v>
      </c>
      <c r="E70" s="51">
        <v>4</v>
      </c>
      <c r="F70" s="52">
        <v>0</v>
      </c>
      <c r="G70" s="51">
        <f t="shared" si="23"/>
        <v>0</v>
      </c>
      <c r="H70" s="51">
        <f>IF(G70&gt;=4,4,$G$70)</f>
        <v>0</v>
      </c>
      <c r="I70" s="57">
        <f t="shared" si="24"/>
        <v>0</v>
      </c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</row>
    <row r="71" spans="1:87" ht="15.75" customHeight="1">
      <c r="A71" s="39"/>
      <c r="B71" s="49" t="s">
        <v>55</v>
      </c>
      <c r="C71" s="50" t="s">
        <v>35</v>
      </c>
      <c r="D71" s="51">
        <v>1</v>
      </c>
      <c r="E71" s="51">
        <v>4</v>
      </c>
      <c r="F71" s="52">
        <v>0</v>
      </c>
      <c r="G71" s="51">
        <f t="shared" si="23"/>
        <v>0</v>
      </c>
      <c r="H71" s="51">
        <f>IF(G71&gt;=4,4,$G$71)</f>
        <v>0</v>
      </c>
      <c r="I71" s="57">
        <f t="shared" si="24"/>
        <v>0</v>
      </c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</row>
    <row r="72" spans="1:87" ht="15.75" customHeight="1">
      <c r="A72" s="39"/>
      <c r="B72" s="58" t="s">
        <v>56</v>
      </c>
      <c r="C72" s="59" t="s">
        <v>52</v>
      </c>
      <c r="D72" s="60">
        <v>0.3</v>
      </c>
      <c r="E72" s="60">
        <v>0.6</v>
      </c>
      <c r="F72" s="61">
        <v>0</v>
      </c>
      <c r="G72" s="62">
        <f t="shared" si="23"/>
        <v>0</v>
      </c>
      <c r="H72" s="62">
        <f>IF(G72&gt;=0.6,0.6,$G$72)</f>
        <v>0</v>
      </c>
      <c r="I72" s="63">
        <f t="shared" si="24"/>
        <v>0</v>
      </c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</row>
    <row r="73" spans="1:87" ht="15.75" customHeight="1">
      <c r="A73" s="39"/>
      <c r="B73" s="64"/>
      <c r="C73" s="65"/>
      <c r="D73" s="66"/>
      <c r="E73" s="66"/>
      <c r="F73" s="66"/>
      <c r="G73" s="66"/>
      <c r="H73" s="66"/>
      <c r="I73" s="67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</row>
    <row r="74" spans="1:87" ht="15.75" customHeight="1">
      <c r="A74" s="39"/>
      <c r="B74" s="141" t="s">
        <v>57</v>
      </c>
      <c r="C74" s="142"/>
      <c r="D74" s="142"/>
      <c r="E74" s="142"/>
      <c r="F74" s="142"/>
      <c r="G74" s="142"/>
      <c r="H74" s="142"/>
      <c r="I74" s="143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</row>
    <row r="75" spans="1:87" ht="15.75" customHeight="1">
      <c r="A75" s="39"/>
      <c r="B75" s="68" t="s">
        <v>58</v>
      </c>
      <c r="C75" s="69" t="s">
        <v>59</v>
      </c>
      <c r="D75" s="70">
        <v>0.15</v>
      </c>
      <c r="E75" s="71">
        <v>0.9</v>
      </c>
      <c r="F75" s="72">
        <v>0</v>
      </c>
      <c r="G75" s="73">
        <f>D75*F75</f>
        <v>0</v>
      </c>
      <c r="H75" s="73">
        <f>IF(G75&gt;=0.9,0.9,$G$75)</f>
        <v>0</v>
      </c>
      <c r="I75" s="74">
        <f>H75</f>
        <v>0</v>
      </c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</row>
    <row r="76" spans="1:87" ht="15.75" customHeight="1">
      <c r="A76" s="39"/>
      <c r="B76" s="64"/>
      <c r="C76" s="65"/>
      <c r="D76" s="66"/>
      <c r="E76" s="66"/>
      <c r="F76" s="66"/>
      <c r="G76" s="66"/>
      <c r="H76" s="66"/>
      <c r="I76" s="67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</row>
    <row r="77" spans="1:87" ht="15.75" customHeight="1">
      <c r="A77" s="39"/>
      <c r="B77" s="144" t="s">
        <v>60</v>
      </c>
      <c r="C77" s="142"/>
      <c r="D77" s="142"/>
      <c r="E77" s="142"/>
      <c r="F77" s="142"/>
      <c r="G77" s="142"/>
      <c r="H77" s="142"/>
      <c r="I77" s="143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</row>
    <row r="78" spans="1:87" ht="15.75" customHeight="1">
      <c r="A78" s="39"/>
      <c r="B78" s="58" t="s">
        <v>61</v>
      </c>
      <c r="C78" s="59" t="s">
        <v>62</v>
      </c>
      <c r="D78" s="60">
        <v>1</v>
      </c>
      <c r="E78" s="60">
        <v>5</v>
      </c>
      <c r="F78" s="61">
        <v>0</v>
      </c>
      <c r="G78" s="62">
        <f>D78*F78</f>
        <v>0</v>
      </c>
      <c r="H78" s="62">
        <f>IF(G78&gt;=5,5,$G$78)</f>
        <v>0</v>
      </c>
      <c r="I78" s="63">
        <f>H78</f>
        <v>0</v>
      </c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</row>
    <row r="79" spans="1:87" ht="15.75" customHeight="1">
      <c r="A79" s="109"/>
      <c r="B79" s="110"/>
      <c r="C79" s="111"/>
      <c r="D79" s="112"/>
      <c r="E79" s="112"/>
      <c r="F79" s="113"/>
      <c r="G79" s="114"/>
      <c r="H79" s="114"/>
      <c r="I79" s="115">
        <f>SUM(I31,I38:I39,I41,I45:I50,I53:I58,I60:I63,I65:I66,I68:I72,I75,I78)</f>
        <v>0</v>
      </c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</row>
    <row r="80" spans="1:87" ht="15.75" customHeight="1">
      <c r="A80" s="39"/>
      <c r="B80" s="147"/>
      <c r="C80" s="148"/>
      <c r="D80" s="66"/>
      <c r="E80" s="66"/>
      <c r="F80" s="66"/>
      <c r="G80" s="66"/>
      <c r="H80" s="66"/>
      <c r="I80" s="53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</row>
    <row r="81" spans="1:87" ht="15.75" customHeight="1" thickBot="1">
      <c r="A81" s="39"/>
      <c r="B81" s="145" t="s">
        <v>63</v>
      </c>
      <c r="C81" s="146"/>
      <c r="D81" s="146"/>
      <c r="E81" s="146"/>
      <c r="F81" s="146"/>
      <c r="G81" s="116"/>
      <c r="H81" s="116"/>
      <c r="I81" s="117">
        <f>IF(I79&gt;38,38,I79)</f>
        <v>0</v>
      </c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</row>
    <row r="82" spans="1:87" ht="15.75" customHeight="1">
      <c r="A82" s="39"/>
      <c r="B82" s="2"/>
      <c r="C82" s="2"/>
      <c r="D82" s="17"/>
      <c r="E82" s="17"/>
      <c r="F82" s="17"/>
      <c r="G82" s="17"/>
      <c r="H82" s="17"/>
      <c r="I82" s="17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</row>
    <row r="83" spans="1:87" ht="15.75" customHeight="1">
      <c r="A83" s="39"/>
      <c r="B83" s="2"/>
      <c r="C83" s="2"/>
      <c r="D83" s="2"/>
      <c r="E83" s="2"/>
      <c r="F83" s="2"/>
      <c r="G83" s="2"/>
      <c r="H83" s="2"/>
      <c r="I83" s="3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</row>
    <row r="84" spans="1:87" ht="15.75" customHeight="1">
      <c r="A84" s="39"/>
      <c r="B84" s="136" t="s">
        <v>64</v>
      </c>
      <c r="C84" s="137"/>
      <c r="D84" s="137"/>
      <c r="E84" s="137"/>
      <c r="F84" s="137"/>
      <c r="G84" s="137"/>
      <c r="H84" s="137"/>
      <c r="I84" s="138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</row>
    <row r="85" spans="1:87" ht="15.75" customHeight="1">
      <c r="A85" s="39"/>
      <c r="B85" s="75"/>
      <c r="C85" s="76"/>
      <c r="D85" s="76"/>
      <c r="E85" s="76"/>
      <c r="F85" s="76"/>
      <c r="G85" s="2"/>
      <c r="H85" s="2"/>
      <c r="I85" s="77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</row>
    <row r="86" spans="1:87" ht="15.75" customHeight="1">
      <c r="A86" s="39"/>
      <c r="B86" s="139" t="str">
        <f>B2</f>
        <v>Aluno:       Data de Matrícula:      Número de Matrícula:        Data de entrega da planilha:</v>
      </c>
      <c r="C86" s="126"/>
      <c r="D86" s="126"/>
      <c r="E86" s="126"/>
      <c r="F86" s="126"/>
      <c r="G86" s="126"/>
      <c r="H86" s="126"/>
      <c r="I86" s="135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</row>
    <row r="87" spans="1:87" ht="15.75" customHeight="1">
      <c r="A87" s="39"/>
      <c r="B87" s="75"/>
      <c r="C87" s="78"/>
      <c r="D87" s="79"/>
      <c r="E87" s="79"/>
      <c r="F87" s="76"/>
      <c r="G87" s="2"/>
      <c r="H87" s="2"/>
      <c r="I87" s="77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</row>
    <row r="88" spans="1:87" ht="15.75" customHeight="1">
      <c r="A88" s="39"/>
      <c r="B88" s="80" t="s">
        <v>65</v>
      </c>
      <c r="C88" s="81">
        <f>I26+I81</f>
        <v>0</v>
      </c>
      <c r="D88" s="140" t="str">
        <f>IF(C88&gt;=60,"Qualificado","Selecionado para a prova de qualificação")</f>
        <v>Selecionado para a prova de qualificação</v>
      </c>
      <c r="E88" s="126"/>
      <c r="F88" s="126"/>
      <c r="G88" s="126"/>
      <c r="H88" s="126"/>
      <c r="I88" s="135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</row>
    <row r="89" spans="1:87" ht="15.75" customHeight="1">
      <c r="A89" s="39"/>
      <c r="B89" s="82"/>
      <c r="C89" s="83"/>
      <c r="D89" s="84"/>
      <c r="E89" s="83"/>
      <c r="F89" s="83"/>
      <c r="G89" s="85"/>
      <c r="H89" s="85"/>
      <c r="I89" s="86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</row>
    <row r="90" spans="1:87" ht="15.75" customHeight="1">
      <c r="A90" s="39"/>
      <c r="B90" s="1"/>
      <c r="C90" s="1"/>
      <c r="D90" s="1"/>
      <c r="E90" s="1"/>
      <c r="F90" s="1"/>
      <c r="G90" s="1"/>
      <c r="H90" s="1"/>
      <c r="I90" s="87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</row>
    <row r="91" spans="1:87" ht="15.75" customHeight="1">
      <c r="A91" s="1"/>
      <c r="B91" s="88"/>
      <c r="C91" s="88"/>
      <c r="D91" s="88"/>
      <c r="E91" s="88"/>
      <c r="F91" s="88"/>
      <c r="G91" s="88"/>
      <c r="H91" s="88"/>
      <c r="I91" s="89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</row>
    <row r="92" spans="1:87" ht="15.75" customHeight="1">
      <c r="A92" s="1"/>
      <c r="B92" s="88"/>
      <c r="C92" s="88"/>
      <c r="D92" s="88"/>
      <c r="E92" s="88"/>
      <c r="F92" s="88"/>
      <c r="G92" s="88"/>
      <c r="H92" s="88"/>
      <c r="I92" s="89"/>
      <c r="J92" s="5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</row>
    <row r="93" spans="1:87" ht="15.75" customHeight="1">
      <c r="A93" s="1"/>
      <c r="B93" s="88"/>
      <c r="C93" s="88"/>
      <c r="D93" s="88"/>
      <c r="E93" s="88"/>
      <c r="F93" s="88"/>
      <c r="G93" s="88"/>
      <c r="H93" s="88"/>
      <c r="I93" s="89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</row>
    <row r="94" spans="1:87" ht="15.75" customHeight="1">
      <c r="A94" s="1"/>
      <c r="B94" s="88"/>
      <c r="C94" s="88"/>
      <c r="D94" s="88"/>
      <c r="E94" s="88"/>
      <c r="F94" s="88"/>
      <c r="G94" s="88"/>
      <c r="H94" s="88"/>
      <c r="I94" s="89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</row>
    <row r="95" spans="1:87" ht="15.75" customHeight="1">
      <c r="A95" s="1"/>
      <c r="B95" s="88"/>
      <c r="C95" s="88"/>
      <c r="D95" s="88"/>
      <c r="E95" s="88"/>
      <c r="F95" s="88"/>
      <c r="G95" s="88"/>
      <c r="H95" s="88"/>
      <c r="I95" s="89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</row>
    <row r="96" spans="1:87" ht="15.75" customHeight="1">
      <c r="A96" s="1"/>
      <c r="B96" s="88"/>
      <c r="C96" s="88"/>
      <c r="D96" s="88"/>
      <c r="E96" s="88"/>
      <c r="F96" s="88"/>
      <c r="G96" s="88"/>
      <c r="H96" s="88"/>
      <c r="I96" s="89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</row>
    <row r="97" spans="1:87" ht="15.75" customHeight="1">
      <c r="A97" s="1"/>
      <c r="B97" s="88"/>
      <c r="C97" s="88"/>
      <c r="D97" s="88"/>
      <c r="E97" s="88"/>
      <c r="F97" s="88"/>
      <c r="G97" s="88"/>
      <c r="H97" s="88"/>
      <c r="I97" s="89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</row>
    <row r="98" spans="1:87" ht="15.75" customHeight="1">
      <c r="A98" s="1"/>
      <c r="B98" s="88"/>
      <c r="C98" s="88"/>
      <c r="D98" s="88"/>
      <c r="E98" s="88"/>
      <c r="F98" s="88"/>
      <c r="G98" s="88"/>
      <c r="H98" s="88"/>
      <c r="I98" s="89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</row>
    <row r="99" spans="1:87" ht="15.75" customHeight="1">
      <c r="A99" s="1"/>
      <c r="B99" s="88"/>
      <c r="C99" s="88"/>
      <c r="D99" s="88"/>
      <c r="E99" s="88"/>
      <c r="F99" s="88"/>
      <c r="G99" s="88"/>
      <c r="H99" s="88"/>
      <c r="I99" s="89"/>
      <c r="J99" s="4"/>
      <c r="K99" s="5"/>
      <c r="L99" s="4"/>
      <c r="M99" s="4"/>
      <c r="N99" s="4"/>
      <c r="O99" s="4"/>
      <c r="P99" s="4"/>
      <c r="Q99" s="4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</row>
    <row r="100" spans="1:87" ht="15.75" customHeight="1">
      <c r="A100" s="1"/>
      <c r="B100" s="88"/>
      <c r="C100" s="88"/>
      <c r="D100" s="88"/>
      <c r="E100" s="88"/>
      <c r="F100" s="88"/>
      <c r="G100" s="88"/>
      <c r="H100" s="88"/>
      <c r="I100" s="89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</row>
    <row r="101" spans="1:87" ht="47.25" customHeight="1">
      <c r="A101" s="1"/>
      <c r="B101" s="88"/>
      <c r="C101" s="88"/>
      <c r="D101" s="88"/>
      <c r="E101" s="88"/>
      <c r="F101" s="88"/>
      <c r="G101" s="88"/>
      <c r="H101" s="88"/>
      <c r="I101" s="89"/>
      <c r="J101" s="4"/>
      <c r="K101" s="4"/>
      <c r="L101" s="5"/>
      <c r="M101" s="5"/>
      <c r="N101" s="5"/>
      <c r="O101" s="5"/>
      <c r="P101" s="5"/>
      <c r="Q101" s="5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</row>
    <row r="102" spans="1:87" ht="14.25" customHeight="1">
      <c r="A102" s="1"/>
      <c r="B102" s="88"/>
      <c r="C102" s="88"/>
      <c r="D102" s="88"/>
      <c r="E102" s="88"/>
      <c r="F102" s="88"/>
      <c r="G102" s="88"/>
      <c r="H102" s="88"/>
      <c r="I102" s="89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</row>
    <row r="103" spans="1:87" ht="15.75" customHeight="1">
      <c r="A103" s="1"/>
      <c r="B103" s="88"/>
      <c r="C103" s="88"/>
      <c r="D103" s="88"/>
      <c r="E103" s="88"/>
      <c r="F103" s="88"/>
      <c r="G103" s="88"/>
      <c r="H103" s="88"/>
      <c r="I103" s="89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</row>
    <row r="104" spans="1:87" ht="15.75" customHeight="1">
      <c r="A104" s="1"/>
      <c r="B104" s="88"/>
      <c r="C104" s="88"/>
      <c r="D104" s="88"/>
      <c r="E104" s="88"/>
      <c r="F104" s="88"/>
      <c r="G104" s="88"/>
      <c r="H104" s="88"/>
      <c r="I104" s="89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</row>
    <row r="105" spans="1:87" ht="15.75" customHeight="1">
      <c r="A105" s="1"/>
      <c r="B105" s="88"/>
      <c r="C105" s="88"/>
      <c r="D105" s="88"/>
      <c r="E105" s="88"/>
      <c r="F105" s="88"/>
      <c r="G105" s="88"/>
      <c r="H105" s="88"/>
      <c r="I105" s="89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</row>
    <row r="106" spans="1:87" ht="15.75" customHeight="1">
      <c r="A106" s="1"/>
      <c r="B106" s="88"/>
      <c r="C106" s="88"/>
      <c r="D106" s="88"/>
      <c r="E106" s="88"/>
      <c r="F106" s="88"/>
      <c r="G106" s="88"/>
      <c r="H106" s="88"/>
      <c r="I106" s="89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</row>
    <row r="107" spans="1:87" ht="15.75" customHeight="1">
      <c r="A107" s="1"/>
      <c r="B107" s="88"/>
      <c r="C107" s="88"/>
      <c r="D107" s="88"/>
      <c r="E107" s="88"/>
      <c r="F107" s="88"/>
      <c r="G107" s="88"/>
      <c r="H107" s="88"/>
      <c r="I107" s="89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</row>
    <row r="108" spans="1:87" ht="15.75" customHeight="1">
      <c r="A108" s="1"/>
      <c r="B108" s="88"/>
      <c r="C108" s="88"/>
      <c r="D108" s="88"/>
      <c r="E108" s="88"/>
      <c r="F108" s="88"/>
      <c r="G108" s="88"/>
      <c r="H108" s="88"/>
      <c r="I108" s="89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</row>
    <row r="109" spans="1:87" ht="15.75" customHeight="1">
      <c r="A109" s="1"/>
      <c r="B109" s="88"/>
      <c r="C109" s="88"/>
      <c r="D109" s="88"/>
      <c r="E109" s="88"/>
      <c r="F109" s="88"/>
      <c r="G109" s="88"/>
      <c r="H109" s="88"/>
      <c r="I109" s="89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</row>
    <row r="110" spans="1:87" ht="15.75" customHeight="1">
      <c r="A110" s="1"/>
      <c r="B110" s="88"/>
      <c r="C110" s="88"/>
      <c r="D110" s="88"/>
      <c r="E110" s="88"/>
      <c r="F110" s="88"/>
      <c r="G110" s="88"/>
      <c r="H110" s="88"/>
      <c r="I110" s="89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</row>
    <row r="111" spans="1:87" ht="15.75" customHeight="1">
      <c r="A111" s="1"/>
      <c r="B111" s="88"/>
      <c r="C111" s="88"/>
      <c r="D111" s="88"/>
      <c r="E111" s="88"/>
      <c r="F111" s="88"/>
      <c r="G111" s="88"/>
      <c r="H111" s="88"/>
      <c r="I111" s="89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</row>
    <row r="112" spans="1:87" ht="15.75" customHeight="1">
      <c r="A112" s="1"/>
      <c r="B112" s="88"/>
      <c r="C112" s="88"/>
      <c r="D112" s="88"/>
      <c r="E112" s="88"/>
      <c r="F112" s="88"/>
      <c r="G112" s="88"/>
      <c r="H112" s="88"/>
      <c r="I112" s="89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</row>
    <row r="113" spans="1:87" ht="15.75" customHeight="1">
      <c r="A113" s="1"/>
      <c r="B113" s="88"/>
      <c r="C113" s="88"/>
      <c r="D113" s="88"/>
      <c r="E113" s="88"/>
      <c r="F113" s="88"/>
      <c r="G113" s="88"/>
      <c r="H113" s="88"/>
      <c r="I113" s="89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</row>
    <row r="114" spans="1:87" ht="15.75" customHeight="1">
      <c r="A114" s="1"/>
      <c r="B114" s="88"/>
      <c r="C114" s="88"/>
      <c r="D114" s="88"/>
      <c r="E114" s="88"/>
      <c r="F114" s="88"/>
      <c r="G114" s="88"/>
      <c r="H114" s="88"/>
      <c r="I114" s="89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</row>
    <row r="115" spans="1:87" ht="15.75" customHeight="1">
      <c r="A115" s="1"/>
      <c r="B115" s="88"/>
      <c r="C115" s="88"/>
      <c r="D115" s="88"/>
      <c r="E115" s="88"/>
      <c r="F115" s="88"/>
      <c r="G115" s="88"/>
      <c r="H115" s="88"/>
      <c r="I115" s="89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</row>
    <row r="116" spans="1:87" ht="15.75" customHeight="1">
      <c r="A116" s="1"/>
      <c r="B116" s="88"/>
      <c r="C116" s="88"/>
      <c r="D116" s="88"/>
      <c r="E116" s="88"/>
      <c r="F116" s="88"/>
      <c r="G116" s="88"/>
      <c r="H116" s="88"/>
      <c r="I116" s="89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</row>
    <row r="117" spans="1:87" ht="15.75" customHeight="1">
      <c r="A117" s="1"/>
      <c r="B117" s="88"/>
      <c r="C117" s="88"/>
      <c r="D117" s="88"/>
      <c r="E117" s="88"/>
      <c r="F117" s="88"/>
      <c r="G117" s="88"/>
      <c r="H117" s="88"/>
      <c r="I117" s="89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</row>
    <row r="118" spans="1:87" ht="15.75" customHeight="1">
      <c r="A118" s="1"/>
      <c r="B118" s="88"/>
      <c r="C118" s="88"/>
      <c r="D118" s="88"/>
      <c r="E118" s="88"/>
      <c r="F118" s="88"/>
      <c r="G118" s="88"/>
      <c r="H118" s="88"/>
      <c r="I118" s="89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</row>
    <row r="119" spans="1:87" ht="15.75" customHeight="1">
      <c r="A119" s="1"/>
      <c r="B119" s="88"/>
      <c r="C119" s="88"/>
      <c r="D119" s="88"/>
      <c r="E119" s="88"/>
      <c r="F119" s="88"/>
      <c r="G119" s="88"/>
      <c r="H119" s="88"/>
      <c r="I119" s="89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</row>
    <row r="120" spans="1:87" ht="15.75" customHeight="1">
      <c r="A120" s="1"/>
      <c r="B120" s="88"/>
      <c r="C120" s="88"/>
      <c r="D120" s="88"/>
      <c r="E120" s="88"/>
      <c r="F120" s="88"/>
      <c r="G120" s="88"/>
      <c r="H120" s="88"/>
      <c r="I120" s="89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</row>
    <row r="121" spans="1:87" ht="15.75" customHeight="1">
      <c r="A121" s="1"/>
      <c r="B121" s="88"/>
      <c r="C121" s="88"/>
      <c r="D121" s="88"/>
      <c r="E121" s="88"/>
      <c r="F121" s="88"/>
      <c r="G121" s="88"/>
      <c r="H121" s="88"/>
      <c r="I121" s="89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</row>
    <row r="122" spans="1:87" ht="15.75" customHeight="1">
      <c r="A122" s="1"/>
      <c r="B122" s="88"/>
      <c r="C122" s="88"/>
      <c r="D122" s="88"/>
      <c r="E122" s="88"/>
      <c r="F122" s="88"/>
      <c r="G122" s="88"/>
      <c r="H122" s="88"/>
      <c r="I122" s="89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</row>
    <row r="123" spans="1:87" ht="15.75" customHeight="1">
      <c r="A123" s="1"/>
      <c r="B123" s="88"/>
      <c r="C123" s="88"/>
      <c r="D123" s="88"/>
      <c r="E123" s="88"/>
      <c r="F123" s="88"/>
      <c r="G123" s="88"/>
      <c r="H123" s="88"/>
      <c r="I123" s="89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</row>
    <row r="124" spans="1:87" ht="15.75" customHeight="1">
      <c r="A124" s="1"/>
      <c r="B124" s="88"/>
      <c r="C124" s="88"/>
      <c r="D124" s="88"/>
      <c r="E124" s="88"/>
      <c r="F124" s="88"/>
      <c r="G124" s="88"/>
      <c r="H124" s="88"/>
      <c r="I124" s="89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</row>
    <row r="125" spans="1:87" ht="15.75" customHeight="1">
      <c r="A125" s="1"/>
      <c r="B125" s="88"/>
      <c r="C125" s="88"/>
      <c r="D125" s="88"/>
      <c r="E125" s="88"/>
      <c r="F125" s="88"/>
      <c r="G125" s="88"/>
      <c r="H125" s="88"/>
      <c r="I125" s="89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</row>
    <row r="126" spans="1:87" ht="15.75" customHeight="1">
      <c r="A126" s="1"/>
      <c r="B126" s="88"/>
      <c r="C126" s="88"/>
      <c r="D126" s="88"/>
      <c r="E126" s="88"/>
      <c r="F126" s="88"/>
      <c r="G126" s="88"/>
      <c r="H126" s="88"/>
      <c r="I126" s="89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</row>
    <row r="127" spans="1:87" ht="15.75" customHeight="1">
      <c r="A127" s="1"/>
      <c r="B127" s="88"/>
      <c r="C127" s="88"/>
      <c r="D127" s="88"/>
      <c r="E127" s="88"/>
      <c r="F127" s="88"/>
      <c r="G127" s="88"/>
      <c r="H127" s="88"/>
      <c r="I127" s="89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</row>
    <row r="128" spans="1:87" ht="15.75" customHeight="1">
      <c r="A128" s="1"/>
      <c r="B128" s="88"/>
      <c r="C128" s="88"/>
      <c r="D128" s="88"/>
      <c r="E128" s="88"/>
      <c r="F128" s="88"/>
      <c r="G128" s="88"/>
      <c r="H128" s="88"/>
      <c r="I128" s="89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</row>
    <row r="129" spans="1:87" ht="15.75" customHeight="1">
      <c r="A129" s="1"/>
      <c r="B129" s="88"/>
      <c r="C129" s="88"/>
      <c r="D129" s="88"/>
      <c r="E129" s="88"/>
      <c r="F129" s="88"/>
      <c r="G129" s="88"/>
      <c r="H129" s="88"/>
      <c r="I129" s="89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</row>
    <row r="130" spans="1:87" ht="15.75" customHeight="1">
      <c r="A130" s="1"/>
      <c r="B130" s="88"/>
      <c r="C130" s="88"/>
      <c r="D130" s="88"/>
      <c r="E130" s="88"/>
      <c r="F130" s="88"/>
      <c r="G130" s="88"/>
      <c r="H130" s="88"/>
      <c r="I130" s="89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</row>
    <row r="131" spans="1:87" ht="15.75" customHeight="1">
      <c r="A131" s="1"/>
      <c r="B131" s="88"/>
      <c r="C131" s="88"/>
      <c r="D131" s="88"/>
      <c r="E131" s="88"/>
      <c r="F131" s="88"/>
      <c r="G131" s="88"/>
      <c r="H131" s="88"/>
      <c r="I131" s="89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</row>
    <row r="132" spans="1:87" ht="15.75" customHeight="1">
      <c r="A132" s="1"/>
      <c r="B132" s="88"/>
      <c r="C132" s="88"/>
      <c r="D132" s="88"/>
      <c r="E132" s="88"/>
      <c r="F132" s="88"/>
      <c r="G132" s="88"/>
      <c r="H132" s="88"/>
      <c r="I132" s="89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</row>
    <row r="133" spans="1:87" ht="15.75" customHeight="1">
      <c r="A133" s="1"/>
      <c r="B133" s="88"/>
      <c r="C133" s="88"/>
      <c r="D133" s="88"/>
      <c r="E133" s="88"/>
      <c r="F133" s="88"/>
      <c r="G133" s="88"/>
      <c r="H133" s="88"/>
      <c r="I133" s="89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</row>
    <row r="134" spans="1:87" ht="15.75" customHeight="1">
      <c r="A134" s="1"/>
      <c r="B134" s="88"/>
      <c r="C134" s="88"/>
      <c r="D134" s="88"/>
      <c r="E134" s="88"/>
      <c r="F134" s="88"/>
      <c r="G134" s="88"/>
      <c r="H134" s="88"/>
      <c r="I134" s="89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</row>
    <row r="135" spans="1:87" ht="15.75" customHeight="1">
      <c r="A135" s="1"/>
      <c r="B135" s="88"/>
      <c r="C135" s="88"/>
      <c r="D135" s="88"/>
      <c r="E135" s="88"/>
      <c r="F135" s="88"/>
      <c r="G135" s="88"/>
      <c r="H135" s="88"/>
      <c r="I135" s="89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</row>
    <row r="136" spans="1:87" ht="15.75" customHeight="1">
      <c r="A136" s="1"/>
      <c r="B136" s="88"/>
      <c r="C136" s="88"/>
      <c r="D136" s="88"/>
      <c r="E136" s="88"/>
      <c r="F136" s="88"/>
      <c r="G136" s="88"/>
      <c r="H136" s="88"/>
      <c r="I136" s="89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</row>
    <row r="137" spans="1:87" ht="15.75" customHeight="1">
      <c r="A137" s="1"/>
      <c r="B137" s="88"/>
      <c r="C137" s="88"/>
      <c r="D137" s="88"/>
      <c r="E137" s="88"/>
      <c r="F137" s="88"/>
      <c r="G137" s="88"/>
      <c r="H137" s="88"/>
      <c r="I137" s="89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</row>
    <row r="138" spans="1:87" ht="15.75" customHeight="1">
      <c r="A138" s="1"/>
      <c r="B138" s="88"/>
      <c r="C138" s="88"/>
      <c r="D138" s="88"/>
      <c r="E138" s="88"/>
      <c r="F138" s="88"/>
      <c r="G138" s="88"/>
      <c r="H138" s="88"/>
      <c r="I138" s="89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</row>
    <row r="139" spans="1:87" ht="15.75" customHeight="1">
      <c r="A139" s="1"/>
      <c r="B139" s="88"/>
      <c r="C139" s="88"/>
      <c r="D139" s="88"/>
      <c r="E139" s="88"/>
      <c r="F139" s="88"/>
      <c r="G139" s="88"/>
      <c r="H139" s="88"/>
      <c r="I139" s="89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</row>
    <row r="140" spans="1:87" ht="15.75" customHeight="1">
      <c r="A140" s="1"/>
      <c r="B140" s="88"/>
      <c r="C140" s="88"/>
      <c r="D140" s="88"/>
      <c r="E140" s="88"/>
      <c r="F140" s="88"/>
      <c r="G140" s="88"/>
      <c r="H140" s="88"/>
      <c r="I140" s="89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</row>
    <row r="141" spans="1:87" ht="15.75" customHeight="1">
      <c r="A141" s="1"/>
      <c r="B141" s="88"/>
      <c r="C141" s="88"/>
      <c r="D141" s="88"/>
      <c r="E141" s="88"/>
      <c r="F141" s="88"/>
      <c r="G141" s="88"/>
      <c r="H141" s="88"/>
      <c r="I141" s="89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</row>
    <row r="142" spans="1:87" ht="15.75" customHeight="1">
      <c r="A142" s="1"/>
      <c r="B142" s="88"/>
      <c r="C142" s="88"/>
      <c r="D142" s="88"/>
      <c r="E142" s="88"/>
      <c r="F142" s="88"/>
      <c r="G142" s="88"/>
      <c r="H142" s="88"/>
      <c r="I142" s="89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</row>
    <row r="143" spans="1:87" ht="15.75" customHeight="1">
      <c r="A143" s="1"/>
      <c r="B143" s="88"/>
      <c r="C143" s="88"/>
      <c r="D143" s="88"/>
      <c r="E143" s="88"/>
      <c r="F143" s="88"/>
      <c r="G143" s="88"/>
      <c r="H143" s="88"/>
      <c r="I143" s="89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</row>
    <row r="144" spans="1:87" ht="15.75" customHeight="1">
      <c r="A144" s="1"/>
      <c r="B144" s="88"/>
      <c r="C144" s="88"/>
      <c r="D144" s="88"/>
      <c r="E144" s="88"/>
      <c r="F144" s="88"/>
      <c r="G144" s="88"/>
      <c r="H144" s="88"/>
      <c r="I144" s="89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</row>
    <row r="145" spans="1:87" ht="15.75" customHeight="1">
      <c r="A145" s="1"/>
      <c r="B145" s="88"/>
      <c r="C145" s="88"/>
      <c r="D145" s="88"/>
      <c r="E145" s="88"/>
      <c r="F145" s="88"/>
      <c r="G145" s="88"/>
      <c r="H145" s="88"/>
      <c r="I145" s="89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</row>
    <row r="146" spans="1:87" ht="15.75" customHeight="1">
      <c r="A146" s="1"/>
      <c r="B146" s="88"/>
      <c r="C146" s="88"/>
      <c r="D146" s="88"/>
      <c r="E146" s="88"/>
      <c r="F146" s="88"/>
      <c r="G146" s="88"/>
      <c r="H146" s="88"/>
      <c r="I146" s="89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</row>
    <row r="147" spans="1:87" ht="15.75" customHeight="1">
      <c r="A147" s="1"/>
      <c r="B147" s="88"/>
      <c r="C147" s="88"/>
      <c r="D147" s="88"/>
      <c r="E147" s="88"/>
      <c r="F147" s="88"/>
      <c r="G147" s="88"/>
      <c r="H147" s="88"/>
      <c r="I147" s="89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</row>
    <row r="148" spans="1:87" ht="15.75" customHeight="1">
      <c r="A148" s="1"/>
      <c r="B148" s="88"/>
      <c r="C148" s="88"/>
      <c r="D148" s="88"/>
      <c r="E148" s="88"/>
      <c r="F148" s="88"/>
      <c r="G148" s="88"/>
      <c r="H148" s="88"/>
      <c r="I148" s="89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</row>
    <row r="149" spans="1:87" ht="15.75" customHeight="1">
      <c r="A149" s="1"/>
      <c r="B149" s="88"/>
      <c r="C149" s="88"/>
      <c r="D149" s="88"/>
      <c r="E149" s="88"/>
      <c r="F149" s="88"/>
      <c r="G149" s="88"/>
      <c r="H149" s="88"/>
      <c r="I149" s="89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</row>
    <row r="150" spans="1:87" ht="15.75" customHeight="1">
      <c r="A150" s="1"/>
      <c r="B150" s="88"/>
      <c r="C150" s="88"/>
      <c r="D150" s="88"/>
      <c r="E150" s="88"/>
      <c r="F150" s="88"/>
      <c r="G150" s="88"/>
      <c r="H150" s="88"/>
      <c r="I150" s="89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</row>
    <row r="151" spans="1:87" ht="15.75" customHeight="1">
      <c r="A151" s="1"/>
      <c r="B151" s="88"/>
      <c r="C151" s="88"/>
      <c r="D151" s="88"/>
      <c r="E151" s="88"/>
      <c r="F151" s="88"/>
      <c r="G151" s="88"/>
      <c r="H151" s="88"/>
      <c r="I151" s="89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</row>
    <row r="152" spans="1:87" ht="15.75" customHeight="1">
      <c r="A152" s="1"/>
      <c r="B152" s="88"/>
      <c r="C152" s="88"/>
      <c r="D152" s="88"/>
      <c r="E152" s="88"/>
      <c r="F152" s="88"/>
      <c r="G152" s="88"/>
      <c r="H152" s="88"/>
      <c r="I152" s="89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</row>
    <row r="153" spans="1:87" ht="15.75" customHeight="1">
      <c r="A153" s="1"/>
      <c r="B153" s="88"/>
      <c r="C153" s="88"/>
      <c r="D153" s="88"/>
      <c r="E153" s="88"/>
      <c r="F153" s="88"/>
      <c r="G153" s="88"/>
      <c r="H153" s="88"/>
      <c r="I153" s="89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</row>
    <row r="154" spans="1:87" ht="15.75" customHeight="1">
      <c r="A154" s="1"/>
      <c r="B154" s="88"/>
      <c r="C154" s="88"/>
      <c r="D154" s="88"/>
      <c r="E154" s="88"/>
      <c r="F154" s="88"/>
      <c r="G154" s="88"/>
      <c r="H154" s="88"/>
      <c r="I154" s="89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</row>
    <row r="155" spans="1:87" ht="15.75" customHeight="1">
      <c r="A155" s="1"/>
      <c r="B155" s="88"/>
      <c r="C155" s="88"/>
      <c r="D155" s="88"/>
      <c r="E155" s="88"/>
      <c r="F155" s="88"/>
      <c r="G155" s="88"/>
      <c r="H155" s="88"/>
      <c r="I155" s="89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</row>
    <row r="156" spans="1:87" ht="15.75" customHeight="1">
      <c r="A156" s="1"/>
      <c r="B156" s="88"/>
      <c r="C156" s="88"/>
      <c r="D156" s="88"/>
      <c r="E156" s="88"/>
      <c r="F156" s="88"/>
      <c r="G156" s="88"/>
      <c r="H156" s="88"/>
      <c r="I156" s="89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</row>
    <row r="157" spans="1:87" ht="15.75" customHeight="1">
      <c r="A157" s="1"/>
      <c r="B157" s="88"/>
      <c r="C157" s="88"/>
      <c r="D157" s="88"/>
      <c r="E157" s="88"/>
      <c r="F157" s="88"/>
      <c r="G157" s="88"/>
      <c r="H157" s="88"/>
      <c r="I157" s="89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</row>
    <row r="158" spans="1:87" ht="15.75" customHeight="1">
      <c r="A158" s="1"/>
      <c r="B158" s="88"/>
      <c r="C158" s="88"/>
      <c r="D158" s="88"/>
      <c r="E158" s="88"/>
      <c r="F158" s="88"/>
      <c r="G158" s="88"/>
      <c r="H158" s="88"/>
      <c r="I158" s="89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</row>
    <row r="159" spans="1:87" ht="15.75" customHeight="1">
      <c r="A159" s="1"/>
      <c r="B159" s="88"/>
      <c r="C159" s="88"/>
      <c r="D159" s="88"/>
      <c r="E159" s="88"/>
      <c r="F159" s="88"/>
      <c r="G159" s="88"/>
      <c r="H159" s="88"/>
      <c r="I159" s="89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</row>
    <row r="160" spans="1:87" ht="15.75" customHeight="1">
      <c r="A160" s="1"/>
      <c r="B160" s="88"/>
      <c r="C160" s="88"/>
      <c r="D160" s="88"/>
      <c r="E160" s="88"/>
      <c r="F160" s="88"/>
      <c r="G160" s="88"/>
      <c r="H160" s="88"/>
      <c r="I160" s="89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</row>
    <row r="161" spans="1:87" ht="15.75" customHeight="1">
      <c r="A161" s="1"/>
      <c r="B161" s="88"/>
      <c r="C161" s="88"/>
      <c r="D161" s="88"/>
      <c r="E161" s="88"/>
      <c r="F161" s="88"/>
      <c r="G161" s="88"/>
      <c r="H161" s="88"/>
      <c r="I161" s="89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</row>
    <row r="162" spans="1:87" ht="15.75" customHeight="1">
      <c r="A162" s="1"/>
      <c r="B162" s="88"/>
      <c r="C162" s="88"/>
      <c r="D162" s="88"/>
      <c r="E162" s="88"/>
      <c r="F162" s="88"/>
      <c r="G162" s="88"/>
      <c r="H162" s="88"/>
      <c r="I162" s="89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</row>
    <row r="163" spans="1:87" ht="15.75" customHeight="1">
      <c r="A163" s="1"/>
      <c r="B163" s="88"/>
      <c r="C163" s="88"/>
      <c r="D163" s="88"/>
      <c r="E163" s="88"/>
      <c r="F163" s="88"/>
      <c r="G163" s="88"/>
      <c r="H163" s="88"/>
      <c r="I163" s="89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</row>
    <row r="164" spans="1:87" ht="15.75" customHeight="1">
      <c r="A164" s="1"/>
      <c r="B164" s="88"/>
      <c r="C164" s="88"/>
      <c r="D164" s="88"/>
      <c r="E164" s="88"/>
      <c r="F164" s="88"/>
      <c r="G164" s="88"/>
      <c r="H164" s="88"/>
      <c r="I164" s="89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</row>
    <row r="165" spans="1:87" ht="15.75" customHeight="1">
      <c r="A165" s="1"/>
      <c r="B165" s="88"/>
      <c r="C165" s="88"/>
      <c r="D165" s="88"/>
      <c r="E165" s="88"/>
      <c r="F165" s="88"/>
      <c r="G165" s="88"/>
      <c r="H165" s="88"/>
      <c r="I165" s="89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</row>
    <row r="166" spans="1:87" ht="15.75" customHeight="1">
      <c r="A166" s="1"/>
      <c r="B166" s="88"/>
      <c r="C166" s="88"/>
      <c r="D166" s="88"/>
      <c r="E166" s="88"/>
      <c r="F166" s="88"/>
      <c r="G166" s="88"/>
      <c r="H166" s="88"/>
      <c r="I166" s="89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</row>
    <row r="167" spans="1:87" ht="15.75" customHeight="1">
      <c r="A167" s="1"/>
      <c r="B167" s="88"/>
      <c r="C167" s="88"/>
      <c r="D167" s="88"/>
      <c r="E167" s="88"/>
      <c r="F167" s="88"/>
      <c r="G167" s="88"/>
      <c r="H167" s="88"/>
      <c r="I167" s="89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</row>
    <row r="168" spans="1:87" ht="15.75" customHeight="1">
      <c r="A168" s="1"/>
      <c r="B168" s="88"/>
      <c r="C168" s="88"/>
      <c r="D168" s="88"/>
      <c r="E168" s="88"/>
      <c r="F168" s="88"/>
      <c r="G168" s="88"/>
      <c r="H168" s="88"/>
      <c r="I168" s="89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</row>
    <row r="169" spans="1:87" ht="15.75" customHeight="1">
      <c r="A169" s="1"/>
      <c r="B169" s="88"/>
      <c r="C169" s="88"/>
      <c r="D169" s="88"/>
      <c r="E169" s="88"/>
      <c r="F169" s="88"/>
      <c r="G169" s="88"/>
      <c r="H169" s="88"/>
      <c r="I169" s="89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</row>
    <row r="170" spans="1:87" ht="15.75" customHeight="1">
      <c r="A170" s="1"/>
      <c r="B170" s="88"/>
      <c r="C170" s="88"/>
      <c r="D170" s="88"/>
      <c r="E170" s="88"/>
      <c r="F170" s="88"/>
      <c r="G170" s="88"/>
      <c r="H170" s="88"/>
      <c r="I170" s="89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</row>
    <row r="171" spans="1:87" ht="15.75" customHeight="1">
      <c r="A171" s="1"/>
      <c r="B171" s="88"/>
      <c r="C171" s="88"/>
      <c r="D171" s="88"/>
      <c r="E171" s="88"/>
      <c r="F171" s="88"/>
      <c r="G171" s="88"/>
      <c r="H171" s="88"/>
      <c r="I171" s="89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</row>
    <row r="172" spans="1:87" ht="15.75" customHeight="1">
      <c r="A172" s="1"/>
      <c r="B172" s="88"/>
      <c r="C172" s="88"/>
      <c r="D172" s="88"/>
      <c r="E172" s="88"/>
      <c r="F172" s="88"/>
      <c r="G172" s="88"/>
      <c r="H172" s="88"/>
      <c r="I172" s="89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</row>
    <row r="173" spans="1:87" ht="15.75" customHeight="1">
      <c r="A173" s="1"/>
      <c r="B173" s="88"/>
      <c r="C173" s="88"/>
      <c r="D173" s="88"/>
      <c r="E173" s="88"/>
      <c r="F173" s="88"/>
      <c r="G173" s="88"/>
      <c r="H173" s="88"/>
      <c r="I173" s="89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</row>
    <row r="174" spans="1:87" ht="15.75" customHeight="1">
      <c r="A174" s="1"/>
      <c r="B174" s="88"/>
      <c r="C174" s="88"/>
      <c r="D174" s="88"/>
      <c r="E174" s="88"/>
      <c r="F174" s="88"/>
      <c r="G174" s="88"/>
      <c r="H174" s="88"/>
      <c r="I174" s="89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</row>
    <row r="175" spans="1:87" ht="15.75" customHeight="1">
      <c r="A175" s="1"/>
      <c r="B175" s="88"/>
      <c r="C175" s="88"/>
      <c r="D175" s="88"/>
      <c r="E175" s="88"/>
      <c r="F175" s="88"/>
      <c r="G175" s="88"/>
      <c r="H175" s="88"/>
      <c r="I175" s="89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</row>
    <row r="176" spans="1:87" ht="15.75" customHeight="1">
      <c r="A176" s="1"/>
      <c r="B176" s="88"/>
      <c r="C176" s="88"/>
      <c r="D176" s="88"/>
      <c r="E176" s="88"/>
      <c r="F176" s="88"/>
      <c r="G176" s="88"/>
      <c r="H176" s="88"/>
      <c r="I176" s="89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</row>
    <row r="177" spans="1:87" ht="15.75" customHeight="1">
      <c r="A177" s="1"/>
      <c r="B177" s="88"/>
      <c r="C177" s="88"/>
      <c r="D177" s="88"/>
      <c r="E177" s="88"/>
      <c r="F177" s="88"/>
      <c r="G177" s="88"/>
      <c r="H177" s="88"/>
      <c r="I177" s="89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</row>
    <row r="178" spans="1:87" ht="15.75" customHeight="1">
      <c r="A178" s="1"/>
      <c r="B178" s="88"/>
      <c r="C178" s="88"/>
      <c r="D178" s="88"/>
      <c r="E178" s="88"/>
      <c r="F178" s="88"/>
      <c r="G178" s="88"/>
      <c r="H178" s="88"/>
      <c r="I178" s="89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</row>
    <row r="179" spans="1:87" ht="15.75" customHeight="1">
      <c r="A179" s="1"/>
      <c r="B179" s="88"/>
      <c r="C179" s="88"/>
      <c r="D179" s="88"/>
      <c r="E179" s="88"/>
      <c r="F179" s="88"/>
      <c r="G179" s="88"/>
      <c r="H179" s="88"/>
      <c r="I179" s="89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</row>
    <row r="180" spans="1:87" ht="15.75" customHeight="1">
      <c r="A180" s="1"/>
      <c r="B180" s="88"/>
      <c r="C180" s="88"/>
      <c r="D180" s="88"/>
      <c r="E180" s="88"/>
      <c r="F180" s="88"/>
      <c r="G180" s="88"/>
      <c r="H180" s="88"/>
      <c r="I180" s="89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</row>
    <row r="181" spans="1:87" ht="15.75" customHeight="1">
      <c r="A181" s="1"/>
      <c r="B181" s="88"/>
      <c r="C181" s="88"/>
      <c r="D181" s="88"/>
      <c r="E181" s="88"/>
      <c r="F181" s="88"/>
      <c r="G181" s="88"/>
      <c r="H181" s="88"/>
      <c r="I181" s="89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</row>
    <row r="182" spans="1:87" ht="15.75" customHeight="1">
      <c r="A182" s="1"/>
      <c r="B182" s="88"/>
      <c r="C182" s="88"/>
      <c r="D182" s="88"/>
      <c r="E182" s="88"/>
      <c r="F182" s="88"/>
      <c r="G182" s="88"/>
      <c r="H182" s="88"/>
      <c r="I182" s="89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  <c r="CH182" s="4"/>
      <c r="CI182" s="4"/>
    </row>
    <row r="183" spans="1:87" ht="15.75" customHeight="1">
      <c r="A183" s="1"/>
      <c r="B183" s="88"/>
      <c r="C183" s="88"/>
      <c r="D183" s="88"/>
      <c r="E183" s="88"/>
      <c r="F183" s="88"/>
      <c r="G183" s="88"/>
      <c r="H183" s="88"/>
      <c r="I183" s="89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  <c r="CF183" s="4"/>
      <c r="CG183" s="4"/>
      <c r="CH183" s="4"/>
      <c r="CI183" s="4"/>
    </row>
    <row r="184" spans="1:87" ht="15.75" customHeight="1">
      <c r="A184" s="1"/>
      <c r="B184" s="88"/>
      <c r="C184" s="88"/>
      <c r="D184" s="88"/>
      <c r="E184" s="88"/>
      <c r="F184" s="88"/>
      <c r="G184" s="88"/>
      <c r="H184" s="88"/>
      <c r="I184" s="89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/>
      <c r="CE184" s="4"/>
      <c r="CF184" s="4"/>
      <c r="CG184" s="4"/>
      <c r="CH184" s="4"/>
      <c r="CI184" s="4"/>
    </row>
    <row r="185" spans="1:87" ht="15.75" customHeight="1">
      <c r="A185" s="1"/>
      <c r="B185" s="88"/>
      <c r="C185" s="88"/>
      <c r="D185" s="88"/>
      <c r="E185" s="88"/>
      <c r="F185" s="88"/>
      <c r="G185" s="88"/>
      <c r="H185" s="88"/>
      <c r="I185" s="89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4"/>
      <c r="CE185" s="4"/>
      <c r="CF185" s="4"/>
      <c r="CG185" s="4"/>
      <c r="CH185" s="4"/>
      <c r="CI185" s="4"/>
    </row>
    <row r="186" spans="1:87" ht="15.75" customHeight="1">
      <c r="A186" s="1"/>
      <c r="B186" s="88"/>
      <c r="C186" s="88"/>
      <c r="D186" s="88"/>
      <c r="E186" s="88"/>
      <c r="F186" s="88"/>
      <c r="G186" s="88"/>
      <c r="H186" s="88"/>
      <c r="I186" s="89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4"/>
      <c r="CF186" s="4"/>
      <c r="CG186" s="4"/>
      <c r="CH186" s="4"/>
      <c r="CI186" s="4"/>
    </row>
    <row r="187" spans="1:87" ht="15.75" customHeight="1">
      <c r="A187" s="1"/>
      <c r="B187" s="88"/>
      <c r="C187" s="88"/>
      <c r="D187" s="88"/>
      <c r="E187" s="88"/>
      <c r="F187" s="88"/>
      <c r="G187" s="88"/>
      <c r="H187" s="88"/>
      <c r="I187" s="89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  <c r="CF187" s="4"/>
      <c r="CG187" s="4"/>
      <c r="CH187" s="4"/>
      <c r="CI187" s="4"/>
    </row>
    <row r="188" spans="1:87" ht="15.75" customHeight="1">
      <c r="A188" s="1"/>
      <c r="B188" s="88"/>
      <c r="C188" s="88"/>
      <c r="D188" s="88"/>
      <c r="E188" s="88"/>
      <c r="F188" s="88"/>
      <c r="G188" s="88"/>
      <c r="H188" s="88"/>
      <c r="I188" s="89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</row>
    <row r="189" spans="1:87" ht="15.75" customHeight="1">
      <c r="A189" s="1"/>
      <c r="B189" s="88"/>
      <c r="C189" s="88"/>
      <c r="D189" s="88"/>
      <c r="E189" s="88"/>
      <c r="F189" s="88"/>
      <c r="G189" s="88"/>
      <c r="H189" s="88"/>
      <c r="I189" s="89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4"/>
      <c r="BZ189" s="4"/>
      <c r="CA189" s="4"/>
      <c r="CB189" s="4"/>
      <c r="CC189" s="4"/>
      <c r="CD189" s="4"/>
      <c r="CE189" s="4"/>
      <c r="CF189" s="4"/>
      <c r="CG189" s="4"/>
      <c r="CH189" s="4"/>
      <c r="CI189" s="4"/>
    </row>
    <row r="190" spans="1:87" ht="15.75" customHeight="1">
      <c r="A190" s="1"/>
      <c r="B190" s="88"/>
      <c r="C190" s="88"/>
      <c r="D190" s="88"/>
      <c r="E190" s="88"/>
      <c r="F190" s="88"/>
      <c r="G190" s="88"/>
      <c r="H190" s="88"/>
      <c r="I190" s="89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  <c r="BW190" s="4"/>
      <c r="BX190" s="4"/>
      <c r="BY190" s="4"/>
      <c r="BZ190" s="4"/>
      <c r="CA190" s="4"/>
      <c r="CB190" s="4"/>
      <c r="CC190" s="4"/>
      <c r="CD190" s="4"/>
      <c r="CE190" s="4"/>
      <c r="CF190" s="4"/>
      <c r="CG190" s="4"/>
      <c r="CH190" s="4"/>
      <c r="CI190" s="4"/>
    </row>
    <row r="191" spans="1:87" ht="15.75" customHeight="1">
      <c r="A191" s="1"/>
      <c r="B191" s="88"/>
      <c r="C191" s="88"/>
      <c r="D191" s="88"/>
      <c r="E191" s="88"/>
      <c r="F191" s="88"/>
      <c r="G191" s="88"/>
      <c r="H191" s="88"/>
      <c r="I191" s="89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  <c r="BW191" s="4"/>
      <c r="BX191" s="4"/>
      <c r="BY191" s="4"/>
      <c r="BZ191" s="4"/>
      <c r="CA191" s="4"/>
      <c r="CB191" s="4"/>
      <c r="CC191" s="4"/>
      <c r="CD191" s="4"/>
      <c r="CE191" s="4"/>
      <c r="CF191" s="4"/>
      <c r="CG191" s="4"/>
      <c r="CH191" s="4"/>
      <c r="CI191" s="4"/>
    </row>
    <row r="192" spans="1:87" ht="15.75" customHeight="1">
      <c r="A192" s="1"/>
      <c r="B192" s="88"/>
      <c r="C192" s="88"/>
      <c r="D192" s="88"/>
      <c r="E192" s="88"/>
      <c r="F192" s="88"/>
      <c r="G192" s="88"/>
      <c r="H192" s="88"/>
      <c r="I192" s="89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4"/>
      <c r="BX192" s="4"/>
      <c r="BY192" s="4"/>
      <c r="BZ192" s="4"/>
      <c r="CA192" s="4"/>
      <c r="CB192" s="4"/>
      <c r="CC192" s="4"/>
      <c r="CD192" s="4"/>
      <c r="CE192" s="4"/>
      <c r="CF192" s="4"/>
      <c r="CG192" s="4"/>
      <c r="CH192" s="4"/>
      <c r="CI192" s="4"/>
    </row>
    <row r="193" spans="1:87" ht="15.75" customHeight="1">
      <c r="A193" s="1"/>
      <c r="B193" s="88"/>
      <c r="C193" s="88"/>
      <c r="D193" s="88"/>
      <c r="E193" s="88"/>
      <c r="F193" s="88"/>
      <c r="G193" s="88"/>
      <c r="H193" s="88"/>
      <c r="I193" s="89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  <c r="BW193" s="4"/>
      <c r="BX193" s="4"/>
      <c r="BY193" s="4"/>
      <c r="BZ193" s="4"/>
      <c r="CA193" s="4"/>
      <c r="CB193" s="4"/>
      <c r="CC193" s="4"/>
      <c r="CD193" s="4"/>
      <c r="CE193" s="4"/>
      <c r="CF193" s="4"/>
      <c r="CG193" s="4"/>
      <c r="CH193" s="4"/>
      <c r="CI193" s="4"/>
    </row>
    <row r="194" spans="1:87" ht="15.75" customHeight="1">
      <c r="A194" s="1"/>
      <c r="B194" s="88"/>
      <c r="C194" s="88"/>
      <c r="D194" s="88"/>
      <c r="E194" s="88"/>
      <c r="F194" s="88"/>
      <c r="G194" s="88"/>
      <c r="H194" s="88"/>
      <c r="I194" s="89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  <c r="CB194" s="4"/>
      <c r="CC194" s="4"/>
      <c r="CD194" s="4"/>
      <c r="CE194" s="4"/>
      <c r="CF194" s="4"/>
      <c r="CG194" s="4"/>
      <c r="CH194" s="4"/>
      <c r="CI194" s="4"/>
    </row>
    <row r="195" spans="1:87" ht="15.75" customHeight="1">
      <c r="A195" s="1"/>
      <c r="B195" s="88"/>
      <c r="C195" s="88"/>
      <c r="D195" s="88"/>
      <c r="E195" s="88"/>
      <c r="F195" s="88"/>
      <c r="G195" s="88"/>
      <c r="H195" s="88"/>
      <c r="I195" s="89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  <c r="BT195" s="4"/>
      <c r="BU195" s="4"/>
      <c r="BV195" s="4"/>
      <c r="BW195" s="4"/>
      <c r="BX195" s="4"/>
      <c r="BY195" s="4"/>
      <c r="BZ195" s="4"/>
      <c r="CA195" s="4"/>
      <c r="CB195" s="4"/>
      <c r="CC195" s="4"/>
      <c r="CD195" s="4"/>
      <c r="CE195" s="4"/>
      <c r="CF195" s="4"/>
      <c r="CG195" s="4"/>
      <c r="CH195" s="4"/>
      <c r="CI195" s="4"/>
    </row>
    <row r="196" spans="1:87" ht="15.75" customHeight="1">
      <c r="A196" s="1"/>
      <c r="B196" s="88"/>
      <c r="C196" s="88"/>
      <c r="D196" s="88"/>
      <c r="E196" s="88"/>
      <c r="F196" s="88"/>
      <c r="G196" s="88"/>
      <c r="H196" s="88"/>
      <c r="I196" s="89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  <c r="BT196" s="4"/>
      <c r="BU196" s="4"/>
      <c r="BV196" s="4"/>
      <c r="BW196" s="4"/>
      <c r="BX196" s="4"/>
      <c r="BY196" s="4"/>
      <c r="BZ196" s="4"/>
      <c r="CA196" s="4"/>
      <c r="CB196" s="4"/>
      <c r="CC196" s="4"/>
      <c r="CD196" s="4"/>
      <c r="CE196" s="4"/>
      <c r="CF196" s="4"/>
      <c r="CG196" s="4"/>
      <c r="CH196" s="4"/>
      <c r="CI196" s="4"/>
    </row>
    <row r="197" spans="1:87" ht="15.75" customHeight="1">
      <c r="A197" s="1"/>
      <c r="B197" s="88"/>
      <c r="C197" s="88"/>
      <c r="D197" s="88"/>
      <c r="E197" s="88"/>
      <c r="F197" s="88"/>
      <c r="G197" s="88"/>
      <c r="H197" s="88"/>
      <c r="I197" s="89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  <c r="BU197" s="4"/>
      <c r="BV197" s="4"/>
      <c r="BW197" s="4"/>
      <c r="BX197" s="4"/>
      <c r="BY197" s="4"/>
      <c r="BZ197" s="4"/>
      <c r="CA197" s="4"/>
      <c r="CB197" s="4"/>
      <c r="CC197" s="4"/>
      <c r="CD197" s="4"/>
      <c r="CE197" s="4"/>
      <c r="CF197" s="4"/>
      <c r="CG197" s="4"/>
      <c r="CH197" s="4"/>
      <c r="CI197" s="4"/>
    </row>
    <row r="198" spans="1:87" ht="15.75" customHeight="1">
      <c r="A198" s="1"/>
      <c r="B198" s="88"/>
      <c r="C198" s="88"/>
      <c r="D198" s="88"/>
      <c r="E198" s="88"/>
      <c r="F198" s="88"/>
      <c r="G198" s="88"/>
      <c r="H198" s="88"/>
      <c r="I198" s="89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  <c r="BT198" s="4"/>
      <c r="BU198" s="4"/>
      <c r="BV198" s="4"/>
      <c r="BW198" s="4"/>
      <c r="BX198" s="4"/>
      <c r="BY198" s="4"/>
      <c r="BZ198" s="4"/>
      <c r="CA198" s="4"/>
      <c r="CB198" s="4"/>
      <c r="CC198" s="4"/>
      <c r="CD198" s="4"/>
      <c r="CE198" s="4"/>
      <c r="CF198" s="4"/>
      <c r="CG198" s="4"/>
      <c r="CH198" s="4"/>
      <c r="CI198" s="4"/>
    </row>
    <row r="199" spans="1:87" ht="15.75" customHeight="1">
      <c r="A199" s="1"/>
      <c r="B199" s="88"/>
      <c r="C199" s="88"/>
      <c r="D199" s="88"/>
      <c r="E199" s="88"/>
      <c r="F199" s="88"/>
      <c r="G199" s="88"/>
      <c r="H199" s="88"/>
      <c r="I199" s="89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  <c r="BW199" s="4"/>
      <c r="BX199" s="4"/>
      <c r="BY199" s="4"/>
      <c r="BZ199" s="4"/>
      <c r="CA199" s="4"/>
      <c r="CB199" s="4"/>
      <c r="CC199" s="4"/>
      <c r="CD199" s="4"/>
      <c r="CE199" s="4"/>
      <c r="CF199" s="4"/>
      <c r="CG199" s="4"/>
      <c r="CH199" s="4"/>
      <c r="CI199" s="4"/>
    </row>
    <row r="200" spans="1:87" ht="15.75" customHeight="1">
      <c r="A200" s="1"/>
      <c r="B200" s="88"/>
      <c r="C200" s="88"/>
      <c r="D200" s="88"/>
      <c r="E200" s="88"/>
      <c r="F200" s="88"/>
      <c r="G200" s="88"/>
      <c r="H200" s="88"/>
      <c r="I200" s="89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4"/>
      <c r="BW200" s="4"/>
      <c r="BX200" s="4"/>
      <c r="BY200" s="4"/>
      <c r="BZ200" s="4"/>
      <c r="CA200" s="4"/>
      <c r="CB200" s="4"/>
      <c r="CC200" s="4"/>
      <c r="CD200" s="4"/>
      <c r="CE200" s="4"/>
      <c r="CF200" s="4"/>
      <c r="CG200" s="4"/>
      <c r="CH200" s="4"/>
      <c r="CI200" s="4"/>
    </row>
    <row r="201" spans="1:87" ht="15.75" customHeight="1">
      <c r="A201" s="1"/>
      <c r="B201" s="88"/>
      <c r="C201" s="88"/>
      <c r="D201" s="88"/>
      <c r="E201" s="88"/>
      <c r="F201" s="88"/>
      <c r="G201" s="88"/>
      <c r="H201" s="88"/>
      <c r="I201" s="89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4"/>
      <c r="BW201" s="4"/>
      <c r="BX201" s="4"/>
      <c r="BY201" s="4"/>
      <c r="BZ201" s="4"/>
      <c r="CA201" s="4"/>
      <c r="CB201" s="4"/>
      <c r="CC201" s="4"/>
      <c r="CD201" s="4"/>
      <c r="CE201" s="4"/>
      <c r="CF201" s="4"/>
      <c r="CG201" s="4"/>
      <c r="CH201" s="4"/>
      <c r="CI201" s="4"/>
    </row>
    <row r="202" spans="1:87" ht="15.75" customHeight="1">
      <c r="A202" s="1"/>
      <c r="B202" s="88"/>
      <c r="C202" s="88"/>
      <c r="D202" s="88"/>
      <c r="E202" s="88"/>
      <c r="F202" s="88"/>
      <c r="G202" s="88"/>
      <c r="H202" s="88"/>
      <c r="I202" s="89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  <c r="BT202" s="4"/>
      <c r="BU202" s="4"/>
      <c r="BV202" s="4"/>
      <c r="BW202" s="4"/>
      <c r="BX202" s="4"/>
      <c r="BY202" s="4"/>
      <c r="BZ202" s="4"/>
      <c r="CA202" s="4"/>
      <c r="CB202" s="4"/>
      <c r="CC202" s="4"/>
      <c r="CD202" s="4"/>
      <c r="CE202" s="4"/>
      <c r="CF202" s="4"/>
      <c r="CG202" s="4"/>
      <c r="CH202" s="4"/>
      <c r="CI202" s="4"/>
    </row>
    <row r="203" spans="1:87" ht="15.75" customHeight="1">
      <c r="A203" s="1"/>
      <c r="B203" s="88"/>
      <c r="C203" s="88"/>
      <c r="D203" s="88"/>
      <c r="E203" s="88"/>
      <c r="F203" s="88"/>
      <c r="G203" s="88"/>
      <c r="H203" s="88"/>
      <c r="I203" s="89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  <c r="BT203" s="4"/>
      <c r="BU203" s="4"/>
      <c r="BV203" s="4"/>
      <c r="BW203" s="4"/>
      <c r="BX203" s="4"/>
      <c r="BY203" s="4"/>
      <c r="BZ203" s="4"/>
      <c r="CA203" s="4"/>
      <c r="CB203" s="4"/>
      <c r="CC203" s="4"/>
      <c r="CD203" s="4"/>
      <c r="CE203" s="4"/>
      <c r="CF203" s="4"/>
      <c r="CG203" s="4"/>
      <c r="CH203" s="4"/>
      <c r="CI203" s="4"/>
    </row>
    <row r="204" spans="1:87" ht="15.75" customHeight="1">
      <c r="A204" s="1"/>
      <c r="B204" s="88"/>
      <c r="C204" s="88"/>
      <c r="D204" s="88"/>
      <c r="E204" s="88"/>
      <c r="F204" s="88"/>
      <c r="G204" s="88"/>
      <c r="H204" s="88"/>
      <c r="I204" s="89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  <c r="BS204" s="4"/>
      <c r="BT204" s="4"/>
      <c r="BU204" s="4"/>
      <c r="BV204" s="4"/>
      <c r="BW204" s="4"/>
      <c r="BX204" s="4"/>
      <c r="BY204" s="4"/>
      <c r="BZ204" s="4"/>
      <c r="CA204" s="4"/>
      <c r="CB204" s="4"/>
      <c r="CC204" s="4"/>
      <c r="CD204" s="4"/>
      <c r="CE204" s="4"/>
      <c r="CF204" s="4"/>
      <c r="CG204" s="4"/>
      <c r="CH204" s="4"/>
      <c r="CI204" s="4"/>
    </row>
    <row r="205" spans="1:87" ht="15.75" customHeight="1">
      <c r="A205" s="1"/>
      <c r="B205" s="88"/>
      <c r="C205" s="88"/>
      <c r="D205" s="88"/>
      <c r="E205" s="88"/>
      <c r="F205" s="88"/>
      <c r="G205" s="88"/>
      <c r="H205" s="88"/>
      <c r="I205" s="89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4"/>
      <c r="BR205" s="4"/>
      <c r="BS205" s="4"/>
      <c r="BT205" s="4"/>
      <c r="BU205" s="4"/>
      <c r="BV205" s="4"/>
      <c r="BW205" s="4"/>
      <c r="BX205" s="4"/>
      <c r="BY205" s="4"/>
      <c r="BZ205" s="4"/>
      <c r="CA205" s="4"/>
      <c r="CB205" s="4"/>
      <c r="CC205" s="4"/>
      <c r="CD205" s="4"/>
      <c r="CE205" s="4"/>
      <c r="CF205" s="4"/>
      <c r="CG205" s="4"/>
      <c r="CH205" s="4"/>
      <c r="CI205" s="4"/>
    </row>
    <row r="206" spans="1:87" ht="15.75" customHeight="1">
      <c r="A206" s="1"/>
      <c r="B206" s="88"/>
      <c r="C206" s="88"/>
      <c r="D206" s="88"/>
      <c r="E206" s="88"/>
      <c r="F206" s="88"/>
      <c r="G206" s="88"/>
      <c r="H206" s="88"/>
      <c r="I206" s="89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  <c r="BS206" s="4"/>
      <c r="BT206" s="4"/>
      <c r="BU206" s="4"/>
      <c r="BV206" s="4"/>
      <c r="BW206" s="4"/>
      <c r="BX206" s="4"/>
      <c r="BY206" s="4"/>
      <c r="BZ206" s="4"/>
      <c r="CA206" s="4"/>
      <c r="CB206" s="4"/>
      <c r="CC206" s="4"/>
      <c r="CD206" s="4"/>
      <c r="CE206" s="4"/>
      <c r="CF206" s="4"/>
      <c r="CG206" s="4"/>
      <c r="CH206" s="4"/>
      <c r="CI206" s="4"/>
    </row>
    <row r="207" spans="1:87" ht="15.75" customHeight="1">
      <c r="A207" s="1"/>
      <c r="B207" s="88"/>
      <c r="C207" s="88"/>
      <c r="D207" s="88"/>
      <c r="E207" s="88"/>
      <c r="F207" s="88"/>
      <c r="G207" s="88"/>
      <c r="H207" s="88"/>
      <c r="I207" s="89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  <c r="BQ207" s="4"/>
      <c r="BR207" s="4"/>
      <c r="BS207" s="4"/>
      <c r="BT207" s="4"/>
      <c r="BU207" s="4"/>
      <c r="BV207" s="4"/>
      <c r="BW207" s="4"/>
      <c r="BX207" s="4"/>
      <c r="BY207" s="4"/>
      <c r="BZ207" s="4"/>
      <c r="CA207" s="4"/>
      <c r="CB207" s="4"/>
      <c r="CC207" s="4"/>
      <c r="CD207" s="4"/>
      <c r="CE207" s="4"/>
      <c r="CF207" s="4"/>
      <c r="CG207" s="4"/>
      <c r="CH207" s="4"/>
      <c r="CI207" s="4"/>
    </row>
    <row r="208" spans="1:87" ht="15.75" customHeight="1">
      <c r="A208" s="1"/>
      <c r="B208" s="88"/>
      <c r="C208" s="88"/>
      <c r="D208" s="88"/>
      <c r="E208" s="88"/>
      <c r="F208" s="88"/>
      <c r="G208" s="88"/>
      <c r="H208" s="88"/>
      <c r="I208" s="89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  <c r="BR208" s="4"/>
      <c r="BS208" s="4"/>
      <c r="BT208" s="4"/>
      <c r="BU208" s="4"/>
      <c r="BV208" s="4"/>
      <c r="BW208" s="4"/>
      <c r="BX208" s="4"/>
      <c r="BY208" s="4"/>
      <c r="BZ208" s="4"/>
      <c r="CA208" s="4"/>
      <c r="CB208" s="4"/>
      <c r="CC208" s="4"/>
      <c r="CD208" s="4"/>
      <c r="CE208" s="4"/>
      <c r="CF208" s="4"/>
      <c r="CG208" s="4"/>
      <c r="CH208" s="4"/>
      <c r="CI208" s="4"/>
    </row>
    <row r="209" spans="1:87" ht="15.75" customHeight="1">
      <c r="A209" s="1"/>
      <c r="B209" s="88"/>
      <c r="C209" s="88"/>
      <c r="D209" s="88"/>
      <c r="E209" s="88"/>
      <c r="F209" s="88"/>
      <c r="G209" s="88"/>
      <c r="H209" s="88"/>
      <c r="I209" s="89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  <c r="BS209" s="4"/>
      <c r="BT209" s="4"/>
      <c r="BU209" s="4"/>
      <c r="BV209" s="4"/>
      <c r="BW209" s="4"/>
      <c r="BX209" s="4"/>
      <c r="BY209" s="4"/>
      <c r="BZ209" s="4"/>
      <c r="CA209" s="4"/>
      <c r="CB209" s="4"/>
      <c r="CC209" s="4"/>
      <c r="CD209" s="4"/>
      <c r="CE209" s="4"/>
      <c r="CF209" s="4"/>
      <c r="CG209" s="4"/>
      <c r="CH209" s="4"/>
      <c r="CI209" s="4"/>
    </row>
    <row r="210" spans="1:87" ht="15.75" customHeight="1">
      <c r="A210" s="1"/>
      <c r="B210" s="88"/>
      <c r="C210" s="88"/>
      <c r="D210" s="88"/>
      <c r="E210" s="88"/>
      <c r="F210" s="88"/>
      <c r="G210" s="88"/>
      <c r="H210" s="88"/>
      <c r="I210" s="89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/>
      <c r="BS210" s="4"/>
      <c r="BT210" s="4"/>
      <c r="BU210" s="4"/>
      <c r="BV210" s="4"/>
      <c r="BW210" s="4"/>
      <c r="BX210" s="4"/>
      <c r="BY210" s="4"/>
      <c r="BZ210" s="4"/>
      <c r="CA210" s="4"/>
      <c r="CB210" s="4"/>
      <c r="CC210" s="4"/>
      <c r="CD210" s="4"/>
      <c r="CE210" s="4"/>
      <c r="CF210" s="4"/>
      <c r="CG210" s="4"/>
      <c r="CH210" s="4"/>
      <c r="CI210" s="4"/>
    </row>
    <row r="211" spans="1:87" ht="15.75" customHeight="1">
      <c r="A211" s="1"/>
      <c r="B211" s="88"/>
      <c r="C211" s="88"/>
      <c r="D211" s="88"/>
      <c r="E211" s="88"/>
      <c r="F211" s="88"/>
      <c r="G211" s="88"/>
      <c r="H211" s="88"/>
      <c r="I211" s="89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  <c r="BS211" s="4"/>
      <c r="BT211" s="4"/>
      <c r="BU211" s="4"/>
      <c r="BV211" s="4"/>
      <c r="BW211" s="4"/>
      <c r="BX211" s="4"/>
      <c r="BY211" s="4"/>
      <c r="BZ211" s="4"/>
      <c r="CA211" s="4"/>
      <c r="CB211" s="4"/>
      <c r="CC211" s="4"/>
      <c r="CD211" s="4"/>
      <c r="CE211" s="4"/>
      <c r="CF211" s="4"/>
      <c r="CG211" s="4"/>
      <c r="CH211" s="4"/>
      <c r="CI211" s="4"/>
    </row>
    <row r="212" spans="1:87" ht="15.75" customHeight="1">
      <c r="A212" s="1"/>
      <c r="B212" s="88"/>
      <c r="C212" s="88"/>
      <c r="D212" s="88"/>
      <c r="E212" s="88"/>
      <c r="F212" s="88"/>
      <c r="G212" s="88"/>
      <c r="H212" s="88"/>
      <c r="I212" s="89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  <c r="BS212" s="4"/>
      <c r="BT212" s="4"/>
      <c r="BU212" s="4"/>
      <c r="BV212" s="4"/>
      <c r="BW212" s="4"/>
      <c r="BX212" s="4"/>
      <c r="BY212" s="4"/>
      <c r="BZ212" s="4"/>
      <c r="CA212" s="4"/>
      <c r="CB212" s="4"/>
      <c r="CC212" s="4"/>
      <c r="CD212" s="4"/>
      <c r="CE212" s="4"/>
      <c r="CF212" s="4"/>
      <c r="CG212" s="4"/>
      <c r="CH212" s="4"/>
      <c r="CI212" s="4"/>
    </row>
    <row r="213" spans="1:87" ht="15.75" customHeight="1">
      <c r="A213" s="1"/>
      <c r="B213" s="88"/>
      <c r="C213" s="88"/>
      <c r="D213" s="88"/>
      <c r="E213" s="88"/>
      <c r="F213" s="88"/>
      <c r="G213" s="88"/>
      <c r="H213" s="88"/>
      <c r="I213" s="89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/>
      <c r="BR213" s="4"/>
      <c r="BS213" s="4"/>
      <c r="BT213" s="4"/>
      <c r="BU213" s="4"/>
      <c r="BV213" s="4"/>
      <c r="BW213" s="4"/>
      <c r="BX213" s="4"/>
      <c r="BY213" s="4"/>
      <c r="BZ213" s="4"/>
      <c r="CA213" s="4"/>
      <c r="CB213" s="4"/>
      <c r="CC213" s="4"/>
      <c r="CD213" s="4"/>
      <c r="CE213" s="4"/>
      <c r="CF213" s="4"/>
      <c r="CG213" s="4"/>
      <c r="CH213" s="4"/>
      <c r="CI213" s="4"/>
    </row>
    <row r="214" spans="1:87" ht="15.75" customHeight="1">
      <c r="A214" s="1"/>
      <c r="B214" s="88"/>
      <c r="C214" s="88"/>
      <c r="D214" s="88"/>
      <c r="E214" s="88"/>
      <c r="F214" s="88"/>
      <c r="G214" s="88"/>
      <c r="H214" s="88"/>
      <c r="I214" s="89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  <c r="BS214" s="4"/>
      <c r="BT214" s="4"/>
      <c r="BU214" s="4"/>
      <c r="BV214" s="4"/>
      <c r="BW214" s="4"/>
      <c r="BX214" s="4"/>
      <c r="BY214" s="4"/>
      <c r="BZ214" s="4"/>
      <c r="CA214" s="4"/>
      <c r="CB214" s="4"/>
      <c r="CC214" s="4"/>
      <c r="CD214" s="4"/>
      <c r="CE214" s="4"/>
      <c r="CF214" s="4"/>
      <c r="CG214" s="4"/>
      <c r="CH214" s="4"/>
      <c r="CI214" s="4"/>
    </row>
    <row r="215" spans="1:87" ht="15.75" customHeight="1">
      <c r="A215" s="1"/>
      <c r="B215" s="88"/>
      <c r="C215" s="88"/>
      <c r="D215" s="88"/>
      <c r="E215" s="88"/>
      <c r="F215" s="88"/>
      <c r="G215" s="88"/>
      <c r="H215" s="88"/>
      <c r="I215" s="89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  <c r="BR215" s="4"/>
      <c r="BS215" s="4"/>
      <c r="BT215" s="4"/>
      <c r="BU215" s="4"/>
      <c r="BV215" s="4"/>
      <c r="BW215" s="4"/>
      <c r="BX215" s="4"/>
      <c r="BY215" s="4"/>
      <c r="BZ215" s="4"/>
      <c r="CA215" s="4"/>
      <c r="CB215" s="4"/>
      <c r="CC215" s="4"/>
      <c r="CD215" s="4"/>
      <c r="CE215" s="4"/>
      <c r="CF215" s="4"/>
      <c r="CG215" s="4"/>
      <c r="CH215" s="4"/>
      <c r="CI215" s="4"/>
    </row>
    <row r="216" spans="1:87" ht="15.75" customHeight="1">
      <c r="A216" s="1"/>
      <c r="B216" s="88"/>
      <c r="C216" s="88"/>
      <c r="D216" s="88"/>
      <c r="E216" s="88"/>
      <c r="F216" s="88"/>
      <c r="G216" s="88"/>
      <c r="H216" s="88"/>
      <c r="I216" s="89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  <c r="BS216" s="4"/>
      <c r="BT216" s="4"/>
      <c r="BU216" s="4"/>
      <c r="BV216" s="4"/>
      <c r="BW216" s="4"/>
      <c r="BX216" s="4"/>
      <c r="BY216" s="4"/>
      <c r="BZ216" s="4"/>
      <c r="CA216" s="4"/>
      <c r="CB216" s="4"/>
      <c r="CC216" s="4"/>
      <c r="CD216" s="4"/>
      <c r="CE216" s="4"/>
      <c r="CF216" s="4"/>
      <c r="CG216" s="4"/>
      <c r="CH216" s="4"/>
      <c r="CI216" s="4"/>
    </row>
    <row r="217" spans="1:87" ht="15.75" customHeight="1">
      <c r="A217" s="1"/>
      <c r="B217" s="88"/>
      <c r="C217" s="88"/>
      <c r="D217" s="88"/>
      <c r="E217" s="88"/>
      <c r="F217" s="88"/>
      <c r="G217" s="88"/>
      <c r="H217" s="88"/>
      <c r="I217" s="89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  <c r="BS217" s="4"/>
      <c r="BT217" s="4"/>
      <c r="BU217" s="4"/>
      <c r="BV217" s="4"/>
      <c r="BW217" s="4"/>
      <c r="BX217" s="4"/>
      <c r="BY217" s="4"/>
      <c r="BZ217" s="4"/>
      <c r="CA217" s="4"/>
      <c r="CB217" s="4"/>
      <c r="CC217" s="4"/>
      <c r="CD217" s="4"/>
      <c r="CE217" s="4"/>
      <c r="CF217" s="4"/>
      <c r="CG217" s="4"/>
      <c r="CH217" s="4"/>
      <c r="CI217" s="4"/>
    </row>
    <row r="218" spans="1:87" ht="15.75" customHeight="1">
      <c r="A218" s="1"/>
      <c r="B218" s="88"/>
      <c r="C218" s="88"/>
      <c r="D218" s="88"/>
      <c r="E218" s="88"/>
      <c r="F218" s="88"/>
      <c r="G218" s="88"/>
      <c r="H218" s="88"/>
      <c r="I218" s="89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  <c r="BS218" s="4"/>
      <c r="BT218" s="4"/>
      <c r="BU218" s="4"/>
      <c r="BV218" s="4"/>
      <c r="BW218" s="4"/>
      <c r="BX218" s="4"/>
      <c r="BY218" s="4"/>
      <c r="BZ218" s="4"/>
      <c r="CA218" s="4"/>
      <c r="CB218" s="4"/>
      <c r="CC218" s="4"/>
      <c r="CD218" s="4"/>
      <c r="CE218" s="4"/>
      <c r="CF218" s="4"/>
      <c r="CG218" s="4"/>
      <c r="CH218" s="4"/>
      <c r="CI218" s="4"/>
    </row>
    <row r="219" spans="1:87" ht="15.75" customHeight="1">
      <c r="A219" s="1"/>
      <c r="B219" s="88"/>
      <c r="C219" s="88"/>
      <c r="D219" s="88"/>
      <c r="E219" s="88"/>
      <c r="F219" s="88"/>
      <c r="G219" s="88"/>
      <c r="H219" s="88"/>
      <c r="I219" s="89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  <c r="BS219" s="4"/>
      <c r="BT219" s="4"/>
      <c r="BU219" s="4"/>
      <c r="BV219" s="4"/>
      <c r="BW219" s="4"/>
      <c r="BX219" s="4"/>
      <c r="BY219" s="4"/>
      <c r="BZ219" s="4"/>
      <c r="CA219" s="4"/>
      <c r="CB219" s="4"/>
      <c r="CC219" s="4"/>
      <c r="CD219" s="4"/>
      <c r="CE219" s="4"/>
      <c r="CF219" s="4"/>
      <c r="CG219" s="4"/>
      <c r="CH219" s="4"/>
      <c r="CI219" s="4"/>
    </row>
    <row r="220" spans="1:87" ht="15.75" customHeight="1">
      <c r="A220" s="1"/>
      <c r="B220" s="88"/>
      <c r="C220" s="88"/>
      <c r="D220" s="88"/>
      <c r="E220" s="88"/>
      <c r="F220" s="88"/>
      <c r="G220" s="88"/>
      <c r="H220" s="88"/>
      <c r="I220" s="89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  <c r="BS220" s="4"/>
      <c r="BT220" s="4"/>
      <c r="BU220" s="4"/>
      <c r="BV220" s="4"/>
      <c r="BW220" s="4"/>
      <c r="BX220" s="4"/>
      <c r="BY220" s="4"/>
      <c r="BZ220" s="4"/>
      <c r="CA220" s="4"/>
      <c r="CB220" s="4"/>
      <c r="CC220" s="4"/>
      <c r="CD220" s="4"/>
      <c r="CE220" s="4"/>
      <c r="CF220" s="4"/>
      <c r="CG220" s="4"/>
      <c r="CH220" s="4"/>
      <c r="CI220" s="4"/>
    </row>
    <row r="221" spans="1:87" ht="15.75" customHeight="1">
      <c r="A221" s="1"/>
      <c r="B221" s="88"/>
      <c r="C221" s="88"/>
      <c r="D221" s="88"/>
      <c r="E221" s="88"/>
      <c r="F221" s="88"/>
      <c r="G221" s="88"/>
      <c r="H221" s="88"/>
      <c r="I221" s="89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  <c r="BS221" s="4"/>
      <c r="BT221" s="4"/>
      <c r="BU221" s="4"/>
      <c r="BV221" s="4"/>
      <c r="BW221" s="4"/>
      <c r="BX221" s="4"/>
      <c r="BY221" s="4"/>
      <c r="BZ221" s="4"/>
      <c r="CA221" s="4"/>
      <c r="CB221" s="4"/>
      <c r="CC221" s="4"/>
      <c r="CD221" s="4"/>
      <c r="CE221" s="4"/>
      <c r="CF221" s="4"/>
      <c r="CG221" s="4"/>
      <c r="CH221" s="4"/>
      <c r="CI221" s="4"/>
    </row>
    <row r="222" spans="1:87" ht="15.75" customHeight="1">
      <c r="A222" s="1"/>
      <c r="B222" s="88"/>
      <c r="C222" s="88"/>
      <c r="D222" s="88"/>
      <c r="E222" s="88"/>
      <c r="F222" s="88"/>
      <c r="G222" s="88"/>
      <c r="H222" s="88"/>
      <c r="I222" s="89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  <c r="BS222" s="4"/>
      <c r="BT222" s="4"/>
      <c r="BU222" s="4"/>
      <c r="BV222" s="4"/>
      <c r="BW222" s="4"/>
      <c r="BX222" s="4"/>
      <c r="BY222" s="4"/>
      <c r="BZ222" s="4"/>
      <c r="CA222" s="4"/>
      <c r="CB222" s="4"/>
      <c r="CC222" s="4"/>
      <c r="CD222" s="4"/>
      <c r="CE222" s="4"/>
      <c r="CF222" s="4"/>
      <c r="CG222" s="4"/>
      <c r="CH222" s="4"/>
      <c r="CI222" s="4"/>
    </row>
    <row r="223" spans="1:87" ht="15.75" customHeight="1">
      <c r="A223" s="1"/>
      <c r="B223" s="88"/>
      <c r="C223" s="88"/>
      <c r="D223" s="88"/>
      <c r="E223" s="88"/>
      <c r="F223" s="88"/>
      <c r="G223" s="88"/>
      <c r="H223" s="88"/>
      <c r="I223" s="89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  <c r="BS223" s="4"/>
      <c r="BT223" s="4"/>
      <c r="BU223" s="4"/>
      <c r="BV223" s="4"/>
      <c r="BW223" s="4"/>
      <c r="BX223" s="4"/>
      <c r="BY223" s="4"/>
      <c r="BZ223" s="4"/>
      <c r="CA223" s="4"/>
      <c r="CB223" s="4"/>
      <c r="CC223" s="4"/>
      <c r="CD223" s="4"/>
      <c r="CE223" s="4"/>
      <c r="CF223" s="4"/>
      <c r="CG223" s="4"/>
      <c r="CH223" s="4"/>
      <c r="CI223" s="4"/>
    </row>
    <row r="224" spans="1:87" ht="15.75" customHeight="1">
      <c r="A224" s="1"/>
      <c r="B224" s="88"/>
      <c r="C224" s="88"/>
      <c r="D224" s="88"/>
      <c r="E224" s="88"/>
      <c r="F224" s="88"/>
      <c r="G224" s="88"/>
      <c r="H224" s="88"/>
      <c r="I224" s="89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  <c r="BS224" s="4"/>
      <c r="BT224" s="4"/>
      <c r="BU224" s="4"/>
      <c r="BV224" s="4"/>
      <c r="BW224" s="4"/>
      <c r="BX224" s="4"/>
      <c r="BY224" s="4"/>
      <c r="BZ224" s="4"/>
      <c r="CA224" s="4"/>
      <c r="CB224" s="4"/>
      <c r="CC224" s="4"/>
      <c r="CD224" s="4"/>
      <c r="CE224" s="4"/>
      <c r="CF224" s="4"/>
      <c r="CG224" s="4"/>
      <c r="CH224" s="4"/>
      <c r="CI224" s="4"/>
    </row>
    <row r="225" spans="1:87" ht="15.75" customHeight="1">
      <c r="A225" s="1"/>
      <c r="B225" s="88"/>
      <c r="C225" s="88"/>
      <c r="D225" s="88"/>
      <c r="E225" s="88"/>
      <c r="F225" s="88"/>
      <c r="G225" s="88"/>
      <c r="H225" s="88"/>
      <c r="I225" s="89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  <c r="BS225" s="4"/>
      <c r="BT225" s="4"/>
      <c r="BU225" s="4"/>
      <c r="BV225" s="4"/>
      <c r="BW225" s="4"/>
      <c r="BX225" s="4"/>
      <c r="BY225" s="4"/>
      <c r="BZ225" s="4"/>
      <c r="CA225" s="4"/>
      <c r="CB225" s="4"/>
      <c r="CC225" s="4"/>
      <c r="CD225" s="4"/>
      <c r="CE225" s="4"/>
      <c r="CF225" s="4"/>
      <c r="CG225" s="4"/>
      <c r="CH225" s="4"/>
      <c r="CI225" s="4"/>
    </row>
    <row r="226" spans="1:87" ht="15.75" customHeight="1">
      <c r="A226" s="1"/>
      <c r="B226" s="88"/>
      <c r="C226" s="88"/>
      <c r="D226" s="88"/>
      <c r="E226" s="88"/>
      <c r="F226" s="88"/>
      <c r="G226" s="88"/>
      <c r="H226" s="88"/>
      <c r="I226" s="89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  <c r="BS226" s="4"/>
      <c r="BT226" s="4"/>
      <c r="BU226" s="4"/>
      <c r="BV226" s="4"/>
      <c r="BW226" s="4"/>
      <c r="BX226" s="4"/>
      <c r="BY226" s="4"/>
      <c r="BZ226" s="4"/>
      <c r="CA226" s="4"/>
      <c r="CB226" s="4"/>
      <c r="CC226" s="4"/>
      <c r="CD226" s="4"/>
      <c r="CE226" s="4"/>
      <c r="CF226" s="4"/>
      <c r="CG226" s="4"/>
      <c r="CH226" s="4"/>
      <c r="CI226" s="4"/>
    </row>
    <row r="227" spans="1:87" ht="15.75" customHeight="1">
      <c r="A227" s="1"/>
      <c r="B227" s="88"/>
      <c r="C227" s="88"/>
      <c r="D227" s="88"/>
      <c r="E227" s="88"/>
      <c r="F227" s="88"/>
      <c r="G227" s="88"/>
      <c r="H227" s="88"/>
      <c r="I227" s="89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  <c r="BS227" s="4"/>
      <c r="BT227" s="4"/>
      <c r="BU227" s="4"/>
      <c r="BV227" s="4"/>
      <c r="BW227" s="4"/>
      <c r="BX227" s="4"/>
      <c r="BY227" s="4"/>
      <c r="BZ227" s="4"/>
      <c r="CA227" s="4"/>
      <c r="CB227" s="4"/>
      <c r="CC227" s="4"/>
      <c r="CD227" s="4"/>
      <c r="CE227" s="4"/>
      <c r="CF227" s="4"/>
      <c r="CG227" s="4"/>
      <c r="CH227" s="4"/>
      <c r="CI227" s="4"/>
    </row>
    <row r="228" spans="1:87" ht="15.75" customHeight="1">
      <c r="A228" s="1"/>
      <c r="B228" s="88"/>
      <c r="C228" s="88"/>
      <c r="D228" s="88"/>
      <c r="E228" s="88"/>
      <c r="F228" s="88"/>
      <c r="G228" s="88"/>
      <c r="H228" s="88"/>
      <c r="I228" s="89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  <c r="BS228" s="4"/>
      <c r="BT228" s="4"/>
      <c r="BU228" s="4"/>
      <c r="BV228" s="4"/>
      <c r="BW228" s="4"/>
      <c r="BX228" s="4"/>
      <c r="BY228" s="4"/>
      <c r="BZ228" s="4"/>
      <c r="CA228" s="4"/>
      <c r="CB228" s="4"/>
      <c r="CC228" s="4"/>
      <c r="CD228" s="4"/>
      <c r="CE228" s="4"/>
      <c r="CF228" s="4"/>
      <c r="CG228" s="4"/>
      <c r="CH228" s="4"/>
      <c r="CI228" s="4"/>
    </row>
    <row r="229" spans="1:87" ht="15.75" customHeight="1">
      <c r="A229" s="1"/>
      <c r="B229" s="88"/>
      <c r="C229" s="88"/>
      <c r="D229" s="88"/>
      <c r="E229" s="88"/>
      <c r="F229" s="88"/>
      <c r="G229" s="88"/>
      <c r="H229" s="88"/>
      <c r="I229" s="89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  <c r="BS229" s="4"/>
      <c r="BT229" s="4"/>
      <c r="BU229" s="4"/>
      <c r="BV229" s="4"/>
      <c r="BW229" s="4"/>
      <c r="BX229" s="4"/>
      <c r="BY229" s="4"/>
      <c r="BZ229" s="4"/>
      <c r="CA229" s="4"/>
      <c r="CB229" s="4"/>
      <c r="CC229" s="4"/>
      <c r="CD229" s="4"/>
      <c r="CE229" s="4"/>
      <c r="CF229" s="4"/>
      <c r="CG229" s="4"/>
      <c r="CH229" s="4"/>
      <c r="CI229" s="4"/>
    </row>
    <row r="230" spans="1:87" ht="15.75" customHeight="1">
      <c r="A230" s="1"/>
      <c r="B230" s="88"/>
      <c r="C230" s="88"/>
      <c r="D230" s="88"/>
      <c r="E230" s="88"/>
      <c r="F230" s="88"/>
      <c r="G230" s="88"/>
      <c r="H230" s="88"/>
      <c r="I230" s="89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  <c r="BS230" s="4"/>
      <c r="BT230" s="4"/>
      <c r="BU230" s="4"/>
      <c r="BV230" s="4"/>
      <c r="BW230" s="4"/>
      <c r="BX230" s="4"/>
      <c r="BY230" s="4"/>
      <c r="BZ230" s="4"/>
      <c r="CA230" s="4"/>
      <c r="CB230" s="4"/>
      <c r="CC230" s="4"/>
      <c r="CD230" s="4"/>
      <c r="CE230" s="4"/>
      <c r="CF230" s="4"/>
      <c r="CG230" s="4"/>
      <c r="CH230" s="4"/>
      <c r="CI230" s="4"/>
    </row>
    <row r="231" spans="1:87" ht="15.75" customHeight="1">
      <c r="A231" s="1"/>
      <c r="B231" s="88"/>
      <c r="C231" s="88"/>
      <c r="D231" s="88"/>
      <c r="E231" s="88"/>
      <c r="F231" s="88"/>
      <c r="G231" s="88"/>
      <c r="H231" s="88"/>
      <c r="I231" s="89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  <c r="BS231" s="4"/>
      <c r="BT231" s="4"/>
      <c r="BU231" s="4"/>
      <c r="BV231" s="4"/>
      <c r="BW231" s="4"/>
      <c r="BX231" s="4"/>
      <c r="BY231" s="4"/>
      <c r="BZ231" s="4"/>
      <c r="CA231" s="4"/>
      <c r="CB231" s="4"/>
      <c r="CC231" s="4"/>
      <c r="CD231" s="4"/>
      <c r="CE231" s="4"/>
      <c r="CF231" s="4"/>
      <c r="CG231" s="4"/>
      <c r="CH231" s="4"/>
      <c r="CI231" s="4"/>
    </row>
    <row r="232" spans="1:87" ht="15.75" customHeight="1">
      <c r="A232" s="1"/>
      <c r="B232" s="88"/>
      <c r="C232" s="88"/>
      <c r="D232" s="88"/>
      <c r="E232" s="88"/>
      <c r="F232" s="88"/>
      <c r="G232" s="88"/>
      <c r="H232" s="88"/>
      <c r="I232" s="89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  <c r="BS232" s="4"/>
      <c r="BT232" s="4"/>
      <c r="BU232" s="4"/>
      <c r="BV232" s="4"/>
      <c r="BW232" s="4"/>
      <c r="BX232" s="4"/>
      <c r="BY232" s="4"/>
      <c r="BZ232" s="4"/>
      <c r="CA232" s="4"/>
      <c r="CB232" s="4"/>
      <c r="CC232" s="4"/>
      <c r="CD232" s="4"/>
      <c r="CE232" s="4"/>
      <c r="CF232" s="4"/>
      <c r="CG232" s="4"/>
      <c r="CH232" s="4"/>
      <c r="CI232" s="4"/>
    </row>
    <row r="233" spans="1:87" ht="15.75" customHeight="1">
      <c r="A233" s="1"/>
      <c r="B233" s="88"/>
      <c r="C233" s="88"/>
      <c r="D233" s="88"/>
      <c r="E233" s="88"/>
      <c r="F233" s="88"/>
      <c r="G233" s="88"/>
      <c r="H233" s="88"/>
      <c r="I233" s="89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  <c r="BS233" s="4"/>
      <c r="BT233" s="4"/>
      <c r="BU233" s="4"/>
      <c r="BV233" s="4"/>
      <c r="BW233" s="4"/>
      <c r="BX233" s="4"/>
      <c r="BY233" s="4"/>
      <c r="BZ233" s="4"/>
      <c r="CA233" s="4"/>
      <c r="CB233" s="4"/>
      <c r="CC233" s="4"/>
      <c r="CD233" s="4"/>
      <c r="CE233" s="4"/>
      <c r="CF233" s="4"/>
      <c r="CG233" s="4"/>
      <c r="CH233" s="4"/>
      <c r="CI233" s="4"/>
    </row>
    <row r="234" spans="1:87" ht="15.75" customHeight="1">
      <c r="A234" s="1"/>
      <c r="B234" s="88"/>
      <c r="C234" s="88"/>
      <c r="D234" s="88"/>
      <c r="E234" s="88"/>
      <c r="F234" s="88"/>
      <c r="G234" s="88"/>
      <c r="H234" s="88"/>
      <c r="I234" s="89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  <c r="BR234" s="4"/>
      <c r="BS234" s="4"/>
      <c r="BT234" s="4"/>
      <c r="BU234" s="4"/>
      <c r="BV234" s="4"/>
      <c r="BW234" s="4"/>
      <c r="BX234" s="4"/>
      <c r="BY234" s="4"/>
      <c r="BZ234" s="4"/>
      <c r="CA234" s="4"/>
      <c r="CB234" s="4"/>
      <c r="CC234" s="4"/>
      <c r="CD234" s="4"/>
      <c r="CE234" s="4"/>
      <c r="CF234" s="4"/>
      <c r="CG234" s="4"/>
      <c r="CH234" s="4"/>
      <c r="CI234" s="4"/>
    </row>
    <row r="235" spans="1:87" ht="15.75" customHeight="1">
      <c r="A235" s="1"/>
      <c r="B235" s="88"/>
      <c r="C235" s="88"/>
      <c r="D235" s="88"/>
      <c r="E235" s="88"/>
      <c r="F235" s="88"/>
      <c r="G235" s="88"/>
      <c r="H235" s="88"/>
      <c r="I235" s="89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4"/>
      <c r="BR235" s="4"/>
      <c r="BS235" s="4"/>
      <c r="BT235" s="4"/>
      <c r="BU235" s="4"/>
      <c r="BV235" s="4"/>
      <c r="BW235" s="4"/>
      <c r="BX235" s="4"/>
      <c r="BY235" s="4"/>
      <c r="BZ235" s="4"/>
      <c r="CA235" s="4"/>
      <c r="CB235" s="4"/>
      <c r="CC235" s="4"/>
      <c r="CD235" s="4"/>
      <c r="CE235" s="4"/>
      <c r="CF235" s="4"/>
      <c r="CG235" s="4"/>
      <c r="CH235" s="4"/>
      <c r="CI235" s="4"/>
    </row>
    <row r="236" spans="1:87" ht="15.75" customHeight="1">
      <c r="A236" s="1"/>
      <c r="B236" s="88"/>
      <c r="C236" s="88"/>
      <c r="D236" s="88"/>
      <c r="E236" s="88"/>
      <c r="F236" s="88"/>
      <c r="G236" s="88"/>
      <c r="H236" s="88"/>
      <c r="I236" s="89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  <c r="BQ236" s="4"/>
      <c r="BR236" s="4"/>
      <c r="BS236" s="4"/>
      <c r="BT236" s="4"/>
      <c r="BU236" s="4"/>
      <c r="BV236" s="4"/>
      <c r="BW236" s="4"/>
      <c r="BX236" s="4"/>
      <c r="BY236" s="4"/>
      <c r="BZ236" s="4"/>
      <c r="CA236" s="4"/>
      <c r="CB236" s="4"/>
      <c r="CC236" s="4"/>
      <c r="CD236" s="4"/>
      <c r="CE236" s="4"/>
      <c r="CF236" s="4"/>
      <c r="CG236" s="4"/>
      <c r="CH236" s="4"/>
      <c r="CI236" s="4"/>
    </row>
    <row r="237" spans="1:87" ht="15.75" customHeight="1">
      <c r="A237" s="1"/>
      <c r="B237" s="88"/>
      <c r="C237" s="88"/>
      <c r="D237" s="88"/>
      <c r="E237" s="88"/>
      <c r="F237" s="88"/>
      <c r="G237" s="88"/>
      <c r="H237" s="88"/>
      <c r="I237" s="89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/>
      <c r="BQ237" s="4"/>
      <c r="BR237" s="4"/>
      <c r="BS237" s="4"/>
      <c r="BT237" s="4"/>
      <c r="BU237" s="4"/>
      <c r="BV237" s="4"/>
      <c r="BW237" s="4"/>
      <c r="BX237" s="4"/>
      <c r="BY237" s="4"/>
      <c r="BZ237" s="4"/>
      <c r="CA237" s="4"/>
      <c r="CB237" s="4"/>
      <c r="CC237" s="4"/>
      <c r="CD237" s="4"/>
      <c r="CE237" s="4"/>
      <c r="CF237" s="4"/>
      <c r="CG237" s="4"/>
      <c r="CH237" s="4"/>
      <c r="CI237" s="4"/>
    </row>
    <row r="238" spans="1:87" ht="15.75" customHeight="1">
      <c r="A238" s="1"/>
      <c r="B238" s="88"/>
      <c r="C238" s="88"/>
      <c r="D238" s="88"/>
      <c r="E238" s="88"/>
      <c r="F238" s="88"/>
      <c r="G238" s="88"/>
      <c r="H238" s="88"/>
      <c r="I238" s="89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  <c r="BR238" s="4"/>
      <c r="BS238" s="4"/>
      <c r="BT238" s="4"/>
      <c r="BU238" s="4"/>
      <c r="BV238" s="4"/>
      <c r="BW238" s="4"/>
      <c r="BX238" s="4"/>
      <c r="BY238" s="4"/>
      <c r="BZ238" s="4"/>
      <c r="CA238" s="4"/>
      <c r="CB238" s="4"/>
      <c r="CC238" s="4"/>
      <c r="CD238" s="4"/>
      <c r="CE238" s="4"/>
      <c r="CF238" s="4"/>
      <c r="CG238" s="4"/>
      <c r="CH238" s="4"/>
      <c r="CI238" s="4"/>
    </row>
    <row r="239" spans="1:87" ht="15.75" customHeight="1">
      <c r="A239" s="1"/>
      <c r="B239" s="88"/>
      <c r="C239" s="88"/>
      <c r="D239" s="88"/>
      <c r="E239" s="88"/>
      <c r="F239" s="88"/>
      <c r="G239" s="88"/>
      <c r="H239" s="88"/>
      <c r="I239" s="89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  <c r="BS239" s="4"/>
      <c r="BT239" s="4"/>
      <c r="BU239" s="4"/>
      <c r="BV239" s="4"/>
      <c r="BW239" s="4"/>
      <c r="BX239" s="4"/>
      <c r="BY239" s="4"/>
      <c r="BZ239" s="4"/>
      <c r="CA239" s="4"/>
      <c r="CB239" s="4"/>
      <c r="CC239" s="4"/>
      <c r="CD239" s="4"/>
      <c r="CE239" s="4"/>
      <c r="CF239" s="4"/>
      <c r="CG239" s="4"/>
      <c r="CH239" s="4"/>
      <c r="CI239" s="4"/>
    </row>
    <row r="240" spans="1:87" ht="15.75" customHeight="1">
      <c r="A240" s="1"/>
      <c r="B240" s="88"/>
      <c r="C240" s="88"/>
      <c r="D240" s="88"/>
      <c r="E240" s="88"/>
      <c r="F240" s="88"/>
      <c r="G240" s="88"/>
      <c r="H240" s="88"/>
      <c r="I240" s="89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  <c r="BQ240" s="4"/>
      <c r="BR240" s="4"/>
      <c r="BS240" s="4"/>
      <c r="BT240" s="4"/>
      <c r="BU240" s="4"/>
      <c r="BV240" s="4"/>
      <c r="BW240" s="4"/>
      <c r="BX240" s="4"/>
      <c r="BY240" s="4"/>
      <c r="BZ240" s="4"/>
      <c r="CA240" s="4"/>
      <c r="CB240" s="4"/>
      <c r="CC240" s="4"/>
      <c r="CD240" s="4"/>
      <c r="CE240" s="4"/>
      <c r="CF240" s="4"/>
      <c r="CG240" s="4"/>
      <c r="CH240" s="4"/>
      <c r="CI240" s="4"/>
    </row>
    <row r="241" spans="1:87" ht="15.75" customHeight="1">
      <c r="A241" s="1"/>
      <c r="B241" s="88"/>
      <c r="C241" s="88"/>
      <c r="D241" s="88"/>
      <c r="E241" s="88"/>
      <c r="F241" s="88"/>
      <c r="G241" s="88"/>
      <c r="H241" s="88"/>
      <c r="I241" s="89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4"/>
      <c r="BS241" s="4"/>
      <c r="BT241" s="4"/>
      <c r="BU241" s="4"/>
      <c r="BV241" s="4"/>
      <c r="BW241" s="4"/>
      <c r="BX241" s="4"/>
      <c r="BY241" s="4"/>
      <c r="BZ241" s="4"/>
      <c r="CA241" s="4"/>
      <c r="CB241" s="4"/>
      <c r="CC241" s="4"/>
      <c r="CD241" s="4"/>
      <c r="CE241" s="4"/>
      <c r="CF241" s="4"/>
      <c r="CG241" s="4"/>
      <c r="CH241" s="4"/>
      <c r="CI241" s="4"/>
    </row>
    <row r="242" spans="1:87" ht="15.75" customHeight="1">
      <c r="A242" s="1"/>
      <c r="B242" s="88"/>
      <c r="C242" s="88"/>
      <c r="D242" s="88"/>
      <c r="E242" s="88"/>
      <c r="F242" s="88"/>
      <c r="G242" s="88"/>
      <c r="H242" s="88"/>
      <c r="I242" s="89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  <c r="BR242" s="4"/>
      <c r="BS242" s="4"/>
      <c r="BT242" s="4"/>
      <c r="BU242" s="4"/>
      <c r="BV242" s="4"/>
      <c r="BW242" s="4"/>
      <c r="BX242" s="4"/>
      <c r="BY242" s="4"/>
      <c r="BZ242" s="4"/>
      <c r="CA242" s="4"/>
      <c r="CB242" s="4"/>
      <c r="CC242" s="4"/>
      <c r="CD242" s="4"/>
      <c r="CE242" s="4"/>
      <c r="CF242" s="4"/>
      <c r="CG242" s="4"/>
      <c r="CH242" s="4"/>
      <c r="CI242" s="4"/>
    </row>
    <row r="243" spans="1:87" ht="15.75" customHeight="1">
      <c r="A243" s="1"/>
      <c r="B243" s="88"/>
      <c r="C243" s="88"/>
      <c r="D243" s="88"/>
      <c r="E243" s="88"/>
      <c r="F243" s="88"/>
      <c r="G243" s="88"/>
      <c r="H243" s="88"/>
      <c r="I243" s="89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  <c r="BR243" s="4"/>
      <c r="BS243" s="4"/>
      <c r="BT243" s="4"/>
      <c r="BU243" s="4"/>
      <c r="BV243" s="4"/>
      <c r="BW243" s="4"/>
      <c r="BX243" s="4"/>
      <c r="BY243" s="4"/>
      <c r="BZ243" s="4"/>
      <c r="CA243" s="4"/>
      <c r="CB243" s="4"/>
      <c r="CC243" s="4"/>
      <c r="CD243" s="4"/>
      <c r="CE243" s="4"/>
      <c r="CF243" s="4"/>
      <c r="CG243" s="4"/>
      <c r="CH243" s="4"/>
      <c r="CI243" s="4"/>
    </row>
    <row r="244" spans="1:87" ht="15.75" customHeight="1">
      <c r="A244" s="1"/>
      <c r="B244" s="88"/>
      <c r="C244" s="88"/>
      <c r="D244" s="88"/>
      <c r="E244" s="88"/>
      <c r="F244" s="88"/>
      <c r="G244" s="88"/>
      <c r="H244" s="88"/>
      <c r="I244" s="89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  <c r="BR244" s="4"/>
      <c r="BS244" s="4"/>
      <c r="BT244" s="4"/>
      <c r="BU244" s="4"/>
      <c r="BV244" s="4"/>
      <c r="BW244" s="4"/>
      <c r="BX244" s="4"/>
      <c r="BY244" s="4"/>
      <c r="BZ244" s="4"/>
      <c r="CA244" s="4"/>
      <c r="CB244" s="4"/>
      <c r="CC244" s="4"/>
      <c r="CD244" s="4"/>
      <c r="CE244" s="4"/>
      <c r="CF244" s="4"/>
      <c r="CG244" s="4"/>
      <c r="CH244" s="4"/>
      <c r="CI244" s="4"/>
    </row>
    <row r="245" spans="1:87" ht="15.75" customHeight="1">
      <c r="A245" s="1"/>
      <c r="B245" s="88"/>
      <c r="C245" s="88"/>
      <c r="D245" s="88"/>
      <c r="E245" s="88"/>
      <c r="F245" s="88"/>
      <c r="G245" s="88"/>
      <c r="H245" s="88"/>
      <c r="I245" s="89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  <c r="BQ245" s="4"/>
      <c r="BR245" s="4"/>
      <c r="BS245" s="4"/>
      <c r="BT245" s="4"/>
      <c r="BU245" s="4"/>
      <c r="BV245" s="4"/>
      <c r="BW245" s="4"/>
      <c r="BX245" s="4"/>
      <c r="BY245" s="4"/>
      <c r="BZ245" s="4"/>
      <c r="CA245" s="4"/>
      <c r="CB245" s="4"/>
      <c r="CC245" s="4"/>
      <c r="CD245" s="4"/>
      <c r="CE245" s="4"/>
      <c r="CF245" s="4"/>
      <c r="CG245" s="4"/>
      <c r="CH245" s="4"/>
      <c r="CI245" s="4"/>
    </row>
    <row r="246" spans="1:87" ht="15.75" customHeight="1">
      <c r="A246" s="1"/>
      <c r="B246" s="88"/>
      <c r="C246" s="88"/>
      <c r="D246" s="88"/>
      <c r="E246" s="88"/>
      <c r="F246" s="88"/>
      <c r="G246" s="88"/>
      <c r="H246" s="88"/>
      <c r="I246" s="89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/>
      <c r="BQ246" s="4"/>
      <c r="BR246" s="4"/>
      <c r="BS246" s="4"/>
      <c r="BT246" s="4"/>
      <c r="BU246" s="4"/>
      <c r="BV246" s="4"/>
      <c r="BW246" s="4"/>
      <c r="BX246" s="4"/>
      <c r="BY246" s="4"/>
      <c r="BZ246" s="4"/>
      <c r="CA246" s="4"/>
      <c r="CB246" s="4"/>
      <c r="CC246" s="4"/>
      <c r="CD246" s="4"/>
      <c r="CE246" s="4"/>
      <c r="CF246" s="4"/>
      <c r="CG246" s="4"/>
      <c r="CH246" s="4"/>
      <c r="CI246" s="4"/>
    </row>
    <row r="247" spans="1:87" ht="15.75" customHeight="1">
      <c r="A247" s="1"/>
      <c r="B247" s="88"/>
      <c r="C247" s="88"/>
      <c r="D247" s="88"/>
      <c r="E247" s="88"/>
      <c r="F247" s="88"/>
      <c r="G247" s="88"/>
      <c r="H247" s="88"/>
      <c r="I247" s="89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/>
      <c r="BQ247" s="4"/>
      <c r="BR247" s="4"/>
      <c r="BS247" s="4"/>
      <c r="BT247" s="4"/>
      <c r="BU247" s="4"/>
      <c r="BV247" s="4"/>
      <c r="BW247" s="4"/>
      <c r="BX247" s="4"/>
      <c r="BY247" s="4"/>
      <c r="BZ247" s="4"/>
      <c r="CA247" s="4"/>
      <c r="CB247" s="4"/>
      <c r="CC247" s="4"/>
      <c r="CD247" s="4"/>
      <c r="CE247" s="4"/>
      <c r="CF247" s="4"/>
      <c r="CG247" s="4"/>
      <c r="CH247" s="4"/>
      <c r="CI247" s="4"/>
    </row>
    <row r="248" spans="1:87" ht="15.75" customHeight="1">
      <c r="A248" s="1"/>
      <c r="B248" s="88"/>
      <c r="C248" s="88"/>
      <c r="D248" s="88"/>
      <c r="E248" s="88"/>
      <c r="F248" s="88"/>
      <c r="G248" s="88"/>
      <c r="H248" s="88"/>
      <c r="I248" s="89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/>
      <c r="BQ248" s="4"/>
      <c r="BR248" s="4"/>
      <c r="BS248" s="4"/>
      <c r="BT248" s="4"/>
      <c r="BU248" s="4"/>
      <c r="BV248" s="4"/>
      <c r="BW248" s="4"/>
      <c r="BX248" s="4"/>
      <c r="BY248" s="4"/>
      <c r="BZ248" s="4"/>
      <c r="CA248" s="4"/>
      <c r="CB248" s="4"/>
      <c r="CC248" s="4"/>
      <c r="CD248" s="4"/>
      <c r="CE248" s="4"/>
      <c r="CF248" s="4"/>
      <c r="CG248" s="4"/>
      <c r="CH248" s="4"/>
      <c r="CI248" s="4"/>
    </row>
    <row r="249" spans="1:87" ht="15.75" customHeight="1">
      <c r="A249" s="1"/>
      <c r="B249" s="88"/>
      <c r="C249" s="88"/>
      <c r="D249" s="88"/>
      <c r="E249" s="88"/>
      <c r="F249" s="88"/>
      <c r="G249" s="88"/>
      <c r="H249" s="88"/>
      <c r="I249" s="89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/>
      <c r="BQ249" s="4"/>
      <c r="BR249" s="4"/>
      <c r="BS249" s="4"/>
      <c r="BT249" s="4"/>
      <c r="BU249" s="4"/>
      <c r="BV249" s="4"/>
      <c r="BW249" s="4"/>
      <c r="BX249" s="4"/>
      <c r="BY249" s="4"/>
      <c r="BZ249" s="4"/>
      <c r="CA249" s="4"/>
      <c r="CB249" s="4"/>
      <c r="CC249" s="4"/>
      <c r="CD249" s="4"/>
      <c r="CE249" s="4"/>
      <c r="CF249" s="4"/>
      <c r="CG249" s="4"/>
      <c r="CH249" s="4"/>
      <c r="CI249" s="4"/>
    </row>
    <row r="250" spans="1:87" ht="15.75" customHeight="1">
      <c r="A250" s="1"/>
      <c r="B250" s="88"/>
      <c r="C250" s="88"/>
      <c r="D250" s="88"/>
      <c r="E250" s="88"/>
      <c r="F250" s="88"/>
      <c r="G250" s="88"/>
      <c r="H250" s="88"/>
      <c r="I250" s="89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/>
      <c r="BQ250" s="4"/>
      <c r="BR250" s="4"/>
      <c r="BS250" s="4"/>
      <c r="BT250" s="4"/>
      <c r="BU250" s="4"/>
      <c r="BV250" s="4"/>
      <c r="BW250" s="4"/>
      <c r="BX250" s="4"/>
      <c r="BY250" s="4"/>
      <c r="BZ250" s="4"/>
      <c r="CA250" s="4"/>
      <c r="CB250" s="4"/>
      <c r="CC250" s="4"/>
      <c r="CD250" s="4"/>
      <c r="CE250" s="4"/>
      <c r="CF250" s="4"/>
      <c r="CG250" s="4"/>
      <c r="CH250" s="4"/>
      <c r="CI250" s="4"/>
    </row>
    <row r="251" spans="1:87" ht="15.75" customHeight="1">
      <c r="A251" s="1"/>
      <c r="B251" s="88"/>
      <c r="C251" s="88"/>
      <c r="D251" s="88"/>
      <c r="E251" s="88"/>
      <c r="F251" s="88"/>
      <c r="G251" s="88"/>
      <c r="H251" s="88"/>
      <c r="I251" s="89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/>
      <c r="BQ251" s="4"/>
      <c r="BR251" s="4"/>
      <c r="BS251" s="4"/>
      <c r="BT251" s="4"/>
      <c r="BU251" s="4"/>
      <c r="BV251" s="4"/>
      <c r="BW251" s="4"/>
      <c r="BX251" s="4"/>
      <c r="BY251" s="4"/>
      <c r="BZ251" s="4"/>
      <c r="CA251" s="4"/>
      <c r="CB251" s="4"/>
      <c r="CC251" s="4"/>
      <c r="CD251" s="4"/>
      <c r="CE251" s="4"/>
      <c r="CF251" s="4"/>
      <c r="CG251" s="4"/>
      <c r="CH251" s="4"/>
      <c r="CI251" s="4"/>
    </row>
    <row r="252" spans="1:87" ht="15.75" customHeight="1">
      <c r="A252" s="1"/>
      <c r="B252" s="88"/>
      <c r="C252" s="88"/>
      <c r="D252" s="88"/>
      <c r="E252" s="88"/>
      <c r="F252" s="88"/>
      <c r="G252" s="88"/>
      <c r="H252" s="88"/>
      <c r="I252" s="89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/>
      <c r="BQ252" s="4"/>
      <c r="BR252" s="4"/>
      <c r="BS252" s="4"/>
      <c r="BT252" s="4"/>
      <c r="BU252" s="4"/>
      <c r="BV252" s="4"/>
      <c r="BW252" s="4"/>
      <c r="BX252" s="4"/>
      <c r="BY252" s="4"/>
      <c r="BZ252" s="4"/>
      <c r="CA252" s="4"/>
      <c r="CB252" s="4"/>
      <c r="CC252" s="4"/>
      <c r="CD252" s="4"/>
      <c r="CE252" s="4"/>
      <c r="CF252" s="4"/>
      <c r="CG252" s="4"/>
      <c r="CH252" s="4"/>
      <c r="CI252" s="4"/>
    </row>
    <row r="253" spans="1:87" ht="15.75" customHeight="1">
      <c r="A253" s="1"/>
      <c r="B253" s="88"/>
      <c r="C253" s="88"/>
      <c r="D253" s="88"/>
      <c r="E253" s="88"/>
      <c r="F253" s="88"/>
      <c r="G253" s="88"/>
      <c r="H253" s="88"/>
      <c r="I253" s="89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/>
      <c r="BQ253" s="4"/>
      <c r="BR253" s="4"/>
      <c r="BS253" s="4"/>
      <c r="BT253" s="4"/>
      <c r="BU253" s="4"/>
      <c r="BV253" s="4"/>
      <c r="BW253" s="4"/>
      <c r="BX253" s="4"/>
      <c r="BY253" s="4"/>
      <c r="BZ253" s="4"/>
      <c r="CA253" s="4"/>
      <c r="CB253" s="4"/>
      <c r="CC253" s="4"/>
      <c r="CD253" s="4"/>
      <c r="CE253" s="4"/>
      <c r="CF253" s="4"/>
      <c r="CG253" s="4"/>
      <c r="CH253" s="4"/>
      <c r="CI253" s="4"/>
    </row>
    <row r="254" spans="1:87" ht="15.75" customHeight="1">
      <c r="A254" s="1"/>
      <c r="B254" s="88"/>
      <c r="C254" s="88"/>
      <c r="D254" s="88"/>
      <c r="E254" s="88"/>
      <c r="F254" s="88"/>
      <c r="G254" s="88"/>
      <c r="H254" s="88"/>
      <c r="I254" s="89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/>
      <c r="BQ254" s="4"/>
      <c r="BR254" s="4"/>
      <c r="BS254" s="4"/>
      <c r="BT254" s="4"/>
      <c r="BU254" s="4"/>
      <c r="BV254" s="4"/>
      <c r="BW254" s="4"/>
      <c r="BX254" s="4"/>
      <c r="BY254" s="4"/>
      <c r="BZ254" s="4"/>
      <c r="CA254" s="4"/>
      <c r="CB254" s="4"/>
      <c r="CC254" s="4"/>
      <c r="CD254" s="4"/>
      <c r="CE254" s="4"/>
      <c r="CF254" s="4"/>
      <c r="CG254" s="4"/>
      <c r="CH254" s="4"/>
      <c r="CI254" s="4"/>
    </row>
    <row r="255" spans="1:87" ht="15.75" customHeight="1">
      <c r="A255" s="1"/>
      <c r="B255" s="88"/>
      <c r="C255" s="88"/>
      <c r="D255" s="88"/>
      <c r="E255" s="88"/>
      <c r="F255" s="88"/>
      <c r="G255" s="88"/>
      <c r="H255" s="88"/>
      <c r="I255" s="89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/>
      <c r="BQ255" s="4"/>
      <c r="BR255" s="4"/>
      <c r="BS255" s="4"/>
      <c r="BT255" s="4"/>
      <c r="BU255" s="4"/>
      <c r="BV255" s="4"/>
      <c r="BW255" s="4"/>
      <c r="BX255" s="4"/>
      <c r="BY255" s="4"/>
      <c r="BZ255" s="4"/>
      <c r="CA255" s="4"/>
      <c r="CB255" s="4"/>
      <c r="CC255" s="4"/>
      <c r="CD255" s="4"/>
      <c r="CE255" s="4"/>
      <c r="CF255" s="4"/>
      <c r="CG255" s="4"/>
      <c r="CH255" s="4"/>
      <c r="CI255" s="4"/>
    </row>
    <row r="256" spans="1:87" ht="15.75" customHeight="1">
      <c r="A256" s="1"/>
      <c r="B256" s="88"/>
      <c r="C256" s="88"/>
      <c r="D256" s="88"/>
      <c r="E256" s="88"/>
      <c r="F256" s="88"/>
      <c r="G256" s="88"/>
      <c r="H256" s="88"/>
      <c r="I256" s="89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/>
      <c r="BQ256" s="4"/>
      <c r="BR256" s="4"/>
      <c r="BS256" s="4"/>
      <c r="BT256" s="4"/>
      <c r="BU256" s="4"/>
      <c r="BV256" s="4"/>
      <c r="BW256" s="4"/>
      <c r="BX256" s="4"/>
      <c r="BY256" s="4"/>
      <c r="BZ256" s="4"/>
      <c r="CA256" s="4"/>
      <c r="CB256" s="4"/>
      <c r="CC256" s="4"/>
      <c r="CD256" s="4"/>
      <c r="CE256" s="4"/>
      <c r="CF256" s="4"/>
      <c r="CG256" s="4"/>
      <c r="CH256" s="4"/>
      <c r="CI256" s="4"/>
    </row>
    <row r="257" spans="1:87" ht="15.75" customHeight="1">
      <c r="A257" s="1"/>
      <c r="B257" s="88"/>
      <c r="C257" s="88"/>
      <c r="D257" s="88"/>
      <c r="E257" s="88"/>
      <c r="F257" s="88"/>
      <c r="G257" s="88"/>
      <c r="H257" s="88"/>
      <c r="I257" s="89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/>
      <c r="BQ257" s="4"/>
      <c r="BR257" s="4"/>
      <c r="BS257" s="4"/>
      <c r="BT257" s="4"/>
      <c r="BU257" s="4"/>
      <c r="BV257" s="4"/>
      <c r="BW257" s="4"/>
      <c r="BX257" s="4"/>
      <c r="BY257" s="4"/>
      <c r="BZ257" s="4"/>
      <c r="CA257" s="4"/>
      <c r="CB257" s="4"/>
      <c r="CC257" s="4"/>
      <c r="CD257" s="4"/>
      <c r="CE257" s="4"/>
      <c r="CF257" s="4"/>
      <c r="CG257" s="4"/>
      <c r="CH257" s="4"/>
      <c r="CI257" s="4"/>
    </row>
    <row r="258" spans="1:87" ht="15.75" customHeight="1">
      <c r="A258" s="1"/>
      <c r="B258" s="88"/>
      <c r="C258" s="88"/>
      <c r="D258" s="88"/>
      <c r="E258" s="88"/>
      <c r="F258" s="88"/>
      <c r="G258" s="88"/>
      <c r="H258" s="88"/>
      <c r="I258" s="89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/>
      <c r="BQ258" s="4"/>
      <c r="BR258" s="4"/>
      <c r="BS258" s="4"/>
      <c r="BT258" s="4"/>
      <c r="BU258" s="4"/>
      <c r="BV258" s="4"/>
      <c r="BW258" s="4"/>
      <c r="BX258" s="4"/>
      <c r="BY258" s="4"/>
      <c r="BZ258" s="4"/>
      <c r="CA258" s="4"/>
      <c r="CB258" s="4"/>
      <c r="CC258" s="4"/>
      <c r="CD258" s="4"/>
      <c r="CE258" s="4"/>
      <c r="CF258" s="4"/>
      <c r="CG258" s="4"/>
      <c r="CH258" s="4"/>
      <c r="CI258" s="4"/>
    </row>
    <row r="259" spans="1:87" ht="15.75" customHeight="1">
      <c r="A259" s="1"/>
      <c r="B259" s="88"/>
      <c r="C259" s="88"/>
      <c r="D259" s="88"/>
      <c r="E259" s="88"/>
      <c r="F259" s="88"/>
      <c r="G259" s="88"/>
      <c r="H259" s="88"/>
      <c r="I259" s="89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/>
      <c r="BQ259" s="4"/>
      <c r="BR259" s="4"/>
      <c r="BS259" s="4"/>
      <c r="BT259" s="4"/>
      <c r="BU259" s="4"/>
      <c r="BV259" s="4"/>
      <c r="BW259" s="4"/>
      <c r="BX259" s="4"/>
      <c r="BY259" s="4"/>
      <c r="BZ259" s="4"/>
      <c r="CA259" s="4"/>
      <c r="CB259" s="4"/>
      <c r="CC259" s="4"/>
      <c r="CD259" s="4"/>
      <c r="CE259" s="4"/>
      <c r="CF259" s="4"/>
      <c r="CG259" s="4"/>
      <c r="CH259" s="4"/>
      <c r="CI259" s="4"/>
    </row>
    <row r="260" spans="1:87" ht="15.75" customHeight="1">
      <c r="A260" s="1"/>
      <c r="B260" s="88"/>
      <c r="C260" s="88"/>
      <c r="D260" s="88"/>
      <c r="E260" s="88"/>
      <c r="F260" s="88"/>
      <c r="G260" s="88"/>
      <c r="H260" s="88"/>
      <c r="I260" s="89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/>
      <c r="BQ260" s="4"/>
      <c r="BR260" s="4"/>
      <c r="BS260" s="4"/>
      <c r="BT260" s="4"/>
      <c r="BU260" s="4"/>
      <c r="BV260" s="4"/>
      <c r="BW260" s="4"/>
      <c r="BX260" s="4"/>
      <c r="BY260" s="4"/>
      <c r="BZ260" s="4"/>
      <c r="CA260" s="4"/>
      <c r="CB260" s="4"/>
      <c r="CC260" s="4"/>
      <c r="CD260" s="4"/>
      <c r="CE260" s="4"/>
      <c r="CF260" s="4"/>
      <c r="CG260" s="4"/>
      <c r="CH260" s="4"/>
      <c r="CI260" s="4"/>
    </row>
    <row r="261" spans="1:87" ht="15.75" customHeight="1">
      <c r="A261" s="1"/>
      <c r="B261" s="88"/>
      <c r="C261" s="88"/>
      <c r="D261" s="88"/>
      <c r="E261" s="88"/>
      <c r="F261" s="88"/>
      <c r="G261" s="88"/>
      <c r="H261" s="88"/>
      <c r="I261" s="89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/>
      <c r="BQ261" s="4"/>
      <c r="BR261" s="4"/>
      <c r="BS261" s="4"/>
      <c r="BT261" s="4"/>
      <c r="BU261" s="4"/>
      <c r="BV261" s="4"/>
      <c r="BW261" s="4"/>
      <c r="BX261" s="4"/>
      <c r="BY261" s="4"/>
      <c r="BZ261" s="4"/>
      <c r="CA261" s="4"/>
      <c r="CB261" s="4"/>
      <c r="CC261" s="4"/>
      <c r="CD261" s="4"/>
      <c r="CE261" s="4"/>
      <c r="CF261" s="4"/>
      <c r="CG261" s="4"/>
      <c r="CH261" s="4"/>
      <c r="CI261" s="4"/>
    </row>
    <row r="262" spans="1:87" ht="15.75" customHeight="1">
      <c r="A262" s="1"/>
      <c r="B262" s="88"/>
      <c r="C262" s="88"/>
      <c r="D262" s="88"/>
      <c r="E262" s="88"/>
      <c r="F262" s="88"/>
      <c r="G262" s="88"/>
      <c r="H262" s="88"/>
      <c r="I262" s="89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/>
      <c r="BQ262" s="4"/>
      <c r="BR262" s="4"/>
      <c r="BS262" s="4"/>
      <c r="BT262" s="4"/>
      <c r="BU262" s="4"/>
      <c r="BV262" s="4"/>
      <c r="BW262" s="4"/>
      <c r="BX262" s="4"/>
      <c r="BY262" s="4"/>
      <c r="BZ262" s="4"/>
      <c r="CA262" s="4"/>
      <c r="CB262" s="4"/>
      <c r="CC262" s="4"/>
      <c r="CD262" s="4"/>
      <c r="CE262" s="4"/>
      <c r="CF262" s="4"/>
      <c r="CG262" s="4"/>
      <c r="CH262" s="4"/>
      <c r="CI262" s="4"/>
    </row>
    <row r="263" spans="1:87" ht="15.75" customHeight="1">
      <c r="A263" s="1"/>
      <c r="B263" s="88"/>
      <c r="C263" s="88"/>
      <c r="D263" s="88"/>
      <c r="E263" s="88"/>
      <c r="F263" s="88"/>
      <c r="G263" s="88"/>
      <c r="H263" s="88"/>
      <c r="I263" s="89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/>
      <c r="BQ263" s="4"/>
      <c r="BR263" s="4"/>
      <c r="BS263" s="4"/>
      <c r="BT263" s="4"/>
      <c r="BU263" s="4"/>
      <c r="BV263" s="4"/>
      <c r="BW263" s="4"/>
      <c r="BX263" s="4"/>
      <c r="BY263" s="4"/>
      <c r="BZ263" s="4"/>
      <c r="CA263" s="4"/>
      <c r="CB263" s="4"/>
      <c r="CC263" s="4"/>
      <c r="CD263" s="4"/>
      <c r="CE263" s="4"/>
      <c r="CF263" s="4"/>
      <c r="CG263" s="4"/>
      <c r="CH263" s="4"/>
      <c r="CI263" s="4"/>
    </row>
    <row r="264" spans="1:87" ht="15.75" customHeight="1">
      <c r="A264" s="1"/>
      <c r="B264" s="88"/>
      <c r="C264" s="88"/>
      <c r="D264" s="88"/>
      <c r="E264" s="88"/>
      <c r="F264" s="88"/>
      <c r="G264" s="88"/>
      <c r="H264" s="88"/>
      <c r="I264" s="89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/>
      <c r="BQ264" s="4"/>
      <c r="BR264" s="4"/>
      <c r="BS264" s="4"/>
      <c r="BT264" s="4"/>
      <c r="BU264" s="4"/>
      <c r="BV264" s="4"/>
      <c r="BW264" s="4"/>
      <c r="BX264" s="4"/>
      <c r="BY264" s="4"/>
      <c r="BZ264" s="4"/>
      <c r="CA264" s="4"/>
      <c r="CB264" s="4"/>
      <c r="CC264" s="4"/>
      <c r="CD264" s="4"/>
      <c r="CE264" s="4"/>
      <c r="CF264" s="4"/>
      <c r="CG264" s="4"/>
      <c r="CH264" s="4"/>
      <c r="CI264" s="4"/>
    </row>
    <row r="265" spans="1:87" ht="15.75" customHeight="1">
      <c r="A265" s="1"/>
      <c r="B265" s="88"/>
      <c r="C265" s="88"/>
      <c r="D265" s="88"/>
      <c r="E265" s="88"/>
      <c r="F265" s="88"/>
      <c r="G265" s="88"/>
      <c r="H265" s="88"/>
      <c r="I265" s="89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/>
      <c r="BQ265" s="4"/>
      <c r="BR265" s="4"/>
      <c r="BS265" s="4"/>
      <c r="BT265" s="4"/>
      <c r="BU265" s="4"/>
      <c r="BV265" s="4"/>
      <c r="BW265" s="4"/>
      <c r="BX265" s="4"/>
      <c r="BY265" s="4"/>
      <c r="BZ265" s="4"/>
      <c r="CA265" s="4"/>
      <c r="CB265" s="4"/>
      <c r="CC265" s="4"/>
      <c r="CD265" s="4"/>
      <c r="CE265" s="4"/>
      <c r="CF265" s="4"/>
      <c r="CG265" s="4"/>
      <c r="CH265" s="4"/>
      <c r="CI265" s="4"/>
    </row>
    <row r="266" spans="1:87" ht="15.75" customHeight="1">
      <c r="A266" s="1"/>
      <c r="B266" s="88"/>
      <c r="C266" s="88"/>
      <c r="D266" s="88"/>
      <c r="E266" s="88"/>
      <c r="F266" s="88"/>
      <c r="G266" s="88"/>
      <c r="H266" s="88"/>
      <c r="I266" s="89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/>
      <c r="BQ266" s="4"/>
      <c r="BR266" s="4"/>
      <c r="BS266" s="4"/>
      <c r="BT266" s="4"/>
      <c r="BU266" s="4"/>
      <c r="BV266" s="4"/>
      <c r="BW266" s="4"/>
      <c r="BX266" s="4"/>
      <c r="BY266" s="4"/>
      <c r="BZ266" s="4"/>
      <c r="CA266" s="4"/>
      <c r="CB266" s="4"/>
      <c r="CC266" s="4"/>
      <c r="CD266" s="4"/>
      <c r="CE266" s="4"/>
      <c r="CF266" s="4"/>
      <c r="CG266" s="4"/>
      <c r="CH266" s="4"/>
      <c r="CI266" s="4"/>
    </row>
    <row r="267" spans="1:87" ht="15.75" customHeight="1">
      <c r="A267" s="1"/>
      <c r="B267" s="88"/>
      <c r="C267" s="88"/>
      <c r="D267" s="88"/>
      <c r="E267" s="88"/>
      <c r="F267" s="88"/>
      <c r="G267" s="88"/>
      <c r="H267" s="88"/>
      <c r="I267" s="89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/>
      <c r="BQ267" s="4"/>
      <c r="BR267" s="4"/>
      <c r="BS267" s="4"/>
      <c r="BT267" s="4"/>
      <c r="BU267" s="4"/>
      <c r="BV267" s="4"/>
      <c r="BW267" s="4"/>
      <c r="BX267" s="4"/>
      <c r="BY267" s="4"/>
      <c r="BZ267" s="4"/>
      <c r="CA267" s="4"/>
      <c r="CB267" s="4"/>
      <c r="CC267" s="4"/>
      <c r="CD267" s="4"/>
      <c r="CE267" s="4"/>
      <c r="CF267" s="4"/>
      <c r="CG267" s="4"/>
      <c r="CH267" s="4"/>
      <c r="CI267" s="4"/>
    </row>
    <row r="268" spans="1:87" ht="15.75" customHeight="1">
      <c r="A268" s="1"/>
      <c r="B268" s="88"/>
      <c r="C268" s="88"/>
      <c r="D268" s="88"/>
      <c r="E268" s="88"/>
      <c r="F268" s="88"/>
      <c r="G268" s="88"/>
      <c r="H268" s="88"/>
      <c r="I268" s="89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/>
      <c r="BQ268" s="4"/>
      <c r="BR268" s="4"/>
      <c r="BS268" s="4"/>
      <c r="BT268" s="4"/>
      <c r="BU268" s="4"/>
      <c r="BV268" s="4"/>
      <c r="BW268" s="4"/>
      <c r="BX268" s="4"/>
      <c r="BY268" s="4"/>
      <c r="BZ268" s="4"/>
      <c r="CA268" s="4"/>
      <c r="CB268" s="4"/>
      <c r="CC268" s="4"/>
      <c r="CD268" s="4"/>
      <c r="CE268" s="4"/>
      <c r="CF268" s="4"/>
      <c r="CG268" s="4"/>
      <c r="CH268" s="4"/>
      <c r="CI268" s="4"/>
    </row>
    <row r="269" spans="1:87" ht="15.75" customHeight="1">
      <c r="A269" s="1"/>
      <c r="B269" s="88"/>
      <c r="C269" s="88"/>
      <c r="D269" s="88"/>
      <c r="E269" s="88"/>
      <c r="F269" s="88"/>
      <c r="G269" s="88"/>
      <c r="H269" s="88"/>
      <c r="I269" s="89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/>
      <c r="BQ269" s="4"/>
      <c r="BR269" s="4"/>
      <c r="BS269" s="4"/>
      <c r="BT269" s="4"/>
      <c r="BU269" s="4"/>
      <c r="BV269" s="4"/>
      <c r="BW269" s="4"/>
      <c r="BX269" s="4"/>
      <c r="BY269" s="4"/>
      <c r="BZ269" s="4"/>
      <c r="CA269" s="4"/>
      <c r="CB269" s="4"/>
      <c r="CC269" s="4"/>
      <c r="CD269" s="4"/>
      <c r="CE269" s="4"/>
      <c r="CF269" s="4"/>
      <c r="CG269" s="4"/>
      <c r="CH269" s="4"/>
      <c r="CI269" s="4"/>
    </row>
    <row r="270" spans="1:87" ht="15.75" customHeight="1">
      <c r="A270" s="1"/>
      <c r="B270" s="88"/>
      <c r="C270" s="88"/>
      <c r="D270" s="88"/>
      <c r="E270" s="88"/>
      <c r="F270" s="88"/>
      <c r="G270" s="88"/>
      <c r="H270" s="88"/>
      <c r="I270" s="89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/>
      <c r="BQ270" s="4"/>
      <c r="BR270" s="4"/>
      <c r="BS270" s="4"/>
      <c r="BT270" s="4"/>
      <c r="BU270" s="4"/>
      <c r="BV270" s="4"/>
      <c r="BW270" s="4"/>
      <c r="BX270" s="4"/>
      <c r="BY270" s="4"/>
      <c r="BZ270" s="4"/>
      <c r="CA270" s="4"/>
      <c r="CB270" s="4"/>
      <c r="CC270" s="4"/>
      <c r="CD270" s="4"/>
      <c r="CE270" s="4"/>
      <c r="CF270" s="4"/>
      <c r="CG270" s="4"/>
      <c r="CH270" s="4"/>
      <c r="CI270" s="4"/>
    </row>
    <row r="271" spans="1:87" ht="15.75" customHeight="1">
      <c r="A271" s="1"/>
      <c r="B271" s="88"/>
      <c r="C271" s="88"/>
      <c r="D271" s="88"/>
      <c r="E271" s="88"/>
      <c r="F271" s="88"/>
      <c r="G271" s="88"/>
      <c r="H271" s="88"/>
      <c r="I271" s="89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/>
      <c r="BQ271" s="4"/>
      <c r="BR271" s="4"/>
      <c r="BS271" s="4"/>
      <c r="BT271" s="4"/>
      <c r="BU271" s="4"/>
      <c r="BV271" s="4"/>
      <c r="BW271" s="4"/>
      <c r="BX271" s="4"/>
      <c r="BY271" s="4"/>
      <c r="BZ271" s="4"/>
      <c r="CA271" s="4"/>
      <c r="CB271" s="4"/>
      <c r="CC271" s="4"/>
      <c r="CD271" s="4"/>
      <c r="CE271" s="4"/>
      <c r="CF271" s="4"/>
      <c r="CG271" s="4"/>
      <c r="CH271" s="4"/>
      <c r="CI271" s="4"/>
    </row>
    <row r="272" spans="1:87" ht="15.75" customHeight="1">
      <c r="A272" s="1"/>
      <c r="B272" s="88"/>
      <c r="C272" s="88"/>
      <c r="D272" s="88"/>
      <c r="E272" s="88"/>
      <c r="F272" s="88"/>
      <c r="G272" s="88"/>
      <c r="H272" s="88"/>
      <c r="I272" s="89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/>
      <c r="BQ272" s="4"/>
      <c r="BR272" s="4"/>
      <c r="BS272" s="4"/>
      <c r="BT272" s="4"/>
      <c r="BU272" s="4"/>
      <c r="BV272" s="4"/>
      <c r="BW272" s="4"/>
      <c r="BX272" s="4"/>
      <c r="BY272" s="4"/>
      <c r="BZ272" s="4"/>
      <c r="CA272" s="4"/>
      <c r="CB272" s="4"/>
      <c r="CC272" s="4"/>
      <c r="CD272" s="4"/>
      <c r="CE272" s="4"/>
      <c r="CF272" s="4"/>
      <c r="CG272" s="4"/>
      <c r="CH272" s="4"/>
      <c r="CI272" s="4"/>
    </row>
    <row r="273" spans="1:87" ht="15.75" customHeight="1">
      <c r="A273" s="1"/>
      <c r="B273" s="88"/>
      <c r="C273" s="88"/>
      <c r="D273" s="88"/>
      <c r="E273" s="88"/>
      <c r="F273" s="88"/>
      <c r="G273" s="88"/>
      <c r="H273" s="88"/>
      <c r="I273" s="89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/>
      <c r="BQ273" s="4"/>
      <c r="BR273" s="4"/>
      <c r="BS273" s="4"/>
      <c r="BT273" s="4"/>
      <c r="BU273" s="4"/>
      <c r="BV273" s="4"/>
      <c r="BW273" s="4"/>
      <c r="BX273" s="4"/>
      <c r="BY273" s="4"/>
      <c r="BZ273" s="4"/>
      <c r="CA273" s="4"/>
      <c r="CB273" s="4"/>
      <c r="CC273" s="4"/>
      <c r="CD273" s="4"/>
      <c r="CE273" s="4"/>
      <c r="CF273" s="4"/>
      <c r="CG273" s="4"/>
      <c r="CH273" s="4"/>
      <c r="CI273" s="4"/>
    </row>
    <row r="274" spans="1:87" ht="15.75" customHeight="1">
      <c r="A274" s="1"/>
      <c r="B274" s="88"/>
      <c r="C274" s="88"/>
      <c r="D274" s="88"/>
      <c r="E274" s="88"/>
      <c r="F274" s="88"/>
      <c r="G274" s="88"/>
      <c r="H274" s="88"/>
      <c r="I274" s="89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/>
      <c r="BQ274" s="4"/>
      <c r="BR274" s="4"/>
      <c r="BS274" s="4"/>
      <c r="BT274" s="4"/>
      <c r="BU274" s="4"/>
      <c r="BV274" s="4"/>
      <c r="BW274" s="4"/>
      <c r="BX274" s="4"/>
      <c r="BY274" s="4"/>
      <c r="BZ274" s="4"/>
      <c r="CA274" s="4"/>
      <c r="CB274" s="4"/>
      <c r="CC274" s="4"/>
      <c r="CD274" s="4"/>
      <c r="CE274" s="4"/>
      <c r="CF274" s="4"/>
      <c r="CG274" s="4"/>
      <c r="CH274" s="4"/>
      <c r="CI274" s="4"/>
    </row>
    <row r="275" spans="1:87" ht="15.75" customHeight="1">
      <c r="A275" s="1"/>
      <c r="B275" s="88"/>
      <c r="C275" s="88"/>
      <c r="D275" s="88"/>
      <c r="E275" s="88"/>
      <c r="F275" s="88"/>
      <c r="G275" s="88"/>
      <c r="H275" s="88"/>
      <c r="I275" s="89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/>
      <c r="BQ275" s="4"/>
      <c r="BR275" s="4"/>
      <c r="BS275" s="4"/>
      <c r="BT275" s="4"/>
      <c r="BU275" s="4"/>
      <c r="BV275" s="4"/>
      <c r="BW275" s="4"/>
      <c r="BX275" s="4"/>
      <c r="BY275" s="4"/>
      <c r="BZ275" s="4"/>
      <c r="CA275" s="4"/>
      <c r="CB275" s="4"/>
      <c r="CC275" s="4"/>
      <c r="CD275" s="4"/>
      <c r="CE275" s="4"/>
      <c r="CF275" s="4"/>
      <c r="CG275" s="4"/>
      <c r="CH275" s="4"/>
      <c r="CI275" s="4"/>
    </row>
    <row r="276" spans="1:87" ht="15.75" customHeight="1">
      <c r="A276" s="1"/>
      <c r="B276" s="88"/>
      <c r="C276" s="88"/>
      <c r="D276" s="88"/>
      <c r="E276" s="88"/>
      <c r="F276" s="88"/>
      <c r="G276" s="88"/>
      <c r="H276" s="88"/>
      <c r="I276" s="89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/>
      <c r="BQ276" s="4"/>
      <c r="BR276" s="4"/>
      <c r="BS276" s="4"/>
      <c r="BT276" s="4"/>
      <c r="BU276" s="4"/>
      <c r="BV276" s="4"/>
      <c r="BW276" s="4"/>
      <c r="BX276" s="4"/>
      <c r="BY276" s="4"/>
      <c r="BZ276" s="4"/>
      <c r="CA276" s="4"/>
      <c r="CB276" s="4"/>
      <c r="CC276" s="4"/>
      <c r="CD276" s="4"/>
      <c r="CE276" s="4"/>
      <c r="CF276" s="4"/>
      <c r="CG276" s="4"/>
      <c r="CH276" s="4"/>
      <c r="CI276" s="4"/>
    </row>
    <row r="277" spans="1:87" ht="15.75" customHeight="1">
      <c r="A277" s="1"/>
      <c r="B277" s="88"/>
      <c r="C277" s="88"/>
      <c r="D277" s="88"/>
      <c r="E277" s="88"/>
      <c r="F277" s="88"/>
      <c r="G277" s="88"/>
      <c r="H277" s="88"/>
      <c r="I277" s="89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/>
      <c r="BQ277" s="4"/>
      <c r="BR277" s="4"/>
      <c r="BS277" s="4"/>
      <c r="BT277" s="4"/>
      <c r="BU277" s="4"/>
      <c r="BV277" s="4"/>
      <c r="BW277" s="4"/>
      <c r="BX277" s="4"/>
      <c r="BY277" s="4"/>
      <c r="BZ277" s="4"/>
      <c r="CA277" s="4"/>
      <c r="CB277" s="4"/>
      <c r="CC277" s="4"/>
      <c r="CD277" s="4"/>
      <c r="CE277" s="4"/>
      <c r="CF277" s="4"/>
      <c r="CG277" s="4"/>
      <c r="CH277" s="4"/>
      <c r="CI277" s="4"/>
    </row>
    <row r="278" spans="1:87" ht="15.75" customHeight="1">
      <c r="A278" s="1"/>
      <c r="B278" s="88"/>
      <c r="C278" s="88"/>
      <c r="D278" s="88"/>
      <c r="E278" s="88"/>
      <c r="F278" s="88"/>
      <c r="G278" s="88"/>
      <c r="H278" s="88"/>
      <c r="I278" s="89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/>
      <c r="BQ278" s="4"/>
      <c r="BR278" s="4"/>
      <c r="BS278" s="4"/>
      <c r="BT278" s="4"/>
      <c r="BU278" s="4"/>
      <c r="BV278" s="4"/>
      <c r="BW278" s="4"/>
      <c r="BX278" s="4"/>
      <c r="BY278" s="4"/>
      <c r="BZ278" s="4"/>
      <c r="CA278" s="4"/>
      <c r="CB278" s="4"/>
      <c r="CC278" s="4"/>
      <c r="CD278" s="4"/>
      <c r="CE278" s="4"/>
      <c r="CF278" s="4"/>
      <c r="CG278" s="4"/>
      <c r="CH278" s="4"/>
      <c r="CI278" s="4"/>
    </row>
    <row r="279" spans="1:87" ht="15.75" customHeight="1">
      <c r="A279" s="1"/>
      <c r="B279" s="88"/>
      <c r="C279" s="88"/>
      <c r="D279" s="88"/>
      <c r="E279" s="88"/>
      <c r="F279" s="88"/>
      <c r="G279" s="88"/>
      <c r="H279" s="88"/>
      <c r="I279" s="89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/>
      <c r="BQ279" s="4"/>
      <c r="BR279" s="4"/>
      <c r="BS279" s="4"/>
      <c r="BT279" s="4"/>
      <c r="BU279" s="4"/>
      <c r="BV279" s="4"/>
      <c r="BW279" s="4"/>
      <c r="BX279" s="4"/>
      <c r="BY279" s="4"/>
      <c r="BZ279" s="4"/>
      <c r="CA279" s="4"/>
      <c r="CB279" s="4"/>
      <c r="CC279" s="4"/>
      <c r="CD279" s="4"/>
      <c r="CE279" s="4"/>
      <c r="CF279" s="4"/>
      <c r="CG279" s="4"/>
      <c r="CH279" s="4"/>
      <c r="CI279" s="4"/>
    </row>
    <row r="280" spans="1:87" ht="15.75" customHeight="1">
      <c r="A280" s="1"/>
      <c r="B280" s="88"/>
      <c r="C280" s="88"/>
      <c r="D280" s="88"/>
      <c r="E280" s="88"/>
      <c r="F280" s="88"/>
      <c r="G280" s="88"/>
      <c r="H280" s="88"/>
      <c r="I280" s="89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/>
      <c r="BQ280" s="4"/>
      <c r="BR280" s="4"/>
      <c r="BS280" s="4"/>
      <c r="BT280" s="4"/>
      <c r="BU280" s="4"/>
      <c r="BV280" s="4"/>
      <c r="BW280" s="4"/>
      <c r="BX280" s="4"/>
      <c r="BY280" s="4"/>
      <c r="BZ280" s="4"/>
      <c r="CA280" s="4"/>
      <c r="CB280" s="4"/>
      <c r="CC280" s="4"/>
      <c r="CD280" s="4"/>
      <c r="CE280" s="4"/>
      <c r="CF280" s="4"/>
      <c r="CG280" s="4"/>
      <c r="CH280" s="4"/>
      <c r="CI280" s="4"/>
    </row>
    <row r="281" spans="1:87" ht="15.75" customHeight="1">
      <c r="A281" s="1"/>
      <c r="B281" s="88"/>
      <c r="C281" s="88"/>
      <c r="D281" s="88"/>
      <c r="E281" s="88"/>
      <c r="F281" s="88"/>
      <c r="G281" s="88"/>
      <c r="H281" s="88"/>
      <c r="I281" s="89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/>
      <c r="BQ281" s="4"/>
      <c r="BR281" s="4"/>
      <c r="BS281" s="4"/>
      <c r="BT281" s="4"/>
      <c r="BU281" s="4"/>
      <c r="BV281" s="4"/>
      <c r="BW281" s="4"/>
      <c r="BX281" s="4"/>
      <c r="BY281" s="4"/>
      <c r="BZ281" s="4"/>
      <c r="CA281" s="4"/>
      <c r="CB281" s="4"/>
      <c r="CC281" s="4"/>
      <c r="CD281" s="4"/>
      <c r="CE281" s="4"/>
      <c r="CF281" s="4"/>
      <c r="CG281" s="4"/>
      <c r="CH281" s="4"/>
      <c r="CI281" s="4"/>
    </row>
    <row r="282" spans="1:87" ht="15.75" customHeight="1">
      <c r="A282" s="1"/>
      <c r="B282" s="88"/>
      <c r="C282" s="88"/>
      <c r="D282" s="88"/>
      <c r="E282" s="88"/>
      <c r="F282" s="88"/>
      <c r="G282" s="88"/>
      <c r="H282" s="88"/>
      <c r="I282" s="89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/>
      <c r="BQ282" s="4"/>
      <c r="BR282" s="4"/>
      <c r="BS282" s="4"/>
      <c r="BT282" s="4"/>
      <c r="BU282" s="4"/>
      <c r="BV282" s="4"/>
      <c r="BW282" s="4"/>
      <c r="BX282" s="4"/>
      <c r="BY282" s="4"/>
      <c r="BZ282" s="4"/>
      <c r="CA282" s="4"/>
      <c r="CB282" s="4"/>
      <c r="CC282" s="4"/>
      <c r="CD282" s="4"/>
      <c r="CE282" s="4"/>
      <c r="CF282" s="4"/>
      <c r="CG282" s="4"/>
      <c r="CH282" s="4"/>
      <c r="CI282" s="4"/>
    </row>
    <row r="283" spans="1:87" ht="15.75" customHeight="1">
      <c r="A283" s="1"/>
      <c r="B283" s="88"/>
      <c r="C283" s="88"/>
      <c r="D283" s="88"/>
      <c r="E283" s="88"/>
      <c r="F283" s="88"/>
      <c r="G283" s="88"/>
      <c r="H283" s="88"/>
      <c r="I283" s="89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/>
      <c r="BQ283" s="4"/>
      <c r="BR283" s="4"/>
      <c r="BS283" s="4"/>
      <c r="BT283" s="4"/>
      <c r="BU283" s="4"/>
      <c r="BV283" s="4"/>
      <c r="BW283" s="4"/>
      <c r="BX283" s="4"/>
      <c r="BY283" s="4"/>
      <c r="BZ283" s="4"/>
      <c r="CA283" s="4"/>
      <c r="CB283" s="4"/>
      <c r="CC283" s="4"/>
      <c r="CD283" s="4"/>
      <c r="CE283" s="4"/>
      <c r="CF283" s="4"/>
      <c r="CG283" s="4"/>
      <c r="CH283" s="4"/>
      <c r="CI283" s="4"/>
    </row>
    <row r="284" spans="1:87" ht="15.75" customHeight="1">
      <c r="A284" s="1"/>
      <c r="B284" s="88"/>
      <c r="C284" s="88"/>
      <c r="D284" s="88"/>
      <c r="E284" s="88"/>
      <c r="F284" s="88"/>
      <c r="G284" s="88"/>
      <c r="H284" s="88"/>
      <c r="I284" s="89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/>
      <c r="BQ284" s="4"/>
      <c r="BR284" s="4"/>
      <c r="BS284" s="4"/>
      <c r="BT284" s="4"/>
      <c r="BU284" s="4"/>
      <c r="BV284" s="4"/>
      <c r="BW284" s="4"/>
      <c r="BX284" s="4"/>
      <c r="BY284" s="4"/>
      <c r="BZ284" s="4"/>
      <c r="CA284" s="4"/>
      <c r="CB284" s="4"/>
      <c r="CC284" s="4"/>
      <c r="CD284" s="4"/>
      <c r="CE284" s="4"/>
      <c r="CF284" s="4"/>
      <c r="CG284" s="4"/>
      <c r="CH284" s="4"/>
      <c r="CI284" s="4"/>
    </row>
    <row r="285" spans="1:87" ht="15.75" customHeight="1">
      <c r="A285" s="1"/>
      <c r="B285" s="88"/>
      <c r="C285" s="88"/>
      <c r="D285" s="88"/>
      <c r="E285" s="88"/>
      <c r="F285" s="88"/>
      <c r="G285" s="88"/>
      <c r="H285" s="88"/>
      <c r="I285" s="89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/>
      <c r="BQ285" s="4"/>
      <c r="BR285" s="4"/>
      <c r="BS285" s="4"/>
      <c r="BT285" s="4"/>
      <c r="BU285" s="4"/>
      <c r="BV285" s="4"/>
      <c r="BW285" s="4"/>
      <c r="BX285" s="4"/>
      <c r="BY285" s="4"/>
      <c r="BZ285" s="4"/>
      <c r="CA285" s="4"/>
      <c r="CB285" s="4"/>
      <c r="CC285" s="4"/>
      <c r="CD285" s="4"/>
      <c r="CE285" s="4"/>
      <c r="CF285" s="4"/>
      <c r="CG285" s="4"/>
      <c r="CH285" s="4"/>
      <c r="CI285" s="4"/>
    </row>
    <row r="286" spans="1:87" ht="15.75" customHeight="1">
      <c r="A286" s="1"/>
      <c r="B286" s="88"/>
      <c r="C286" s="88"/>
      <c r="D286" s="88"/>
      <c r="E286" s="88"/>
      <c r="F286" s="88"/>
      <c r="G286" s="88"/>
      <c r="H286" s="88"/>
      <c r="I286" s="89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/>
      <c r="BQ286" s="4"/>
      <c r="BR286" s="4"/>
      <c r="BS286" s="4"/>
      <c r="BT286" s="4"/>
      <c r="BU286" s="4"/>
      <c r="BV286" s="4"/>
      <c r="BW286" s="4"/>
      <c r="BX286" s="4"/>
      <c r="BY286" s="4"/>
      <c r="BZ286" s="4"/>
      <c r="CA286" s="4"/>
      <c r="CB286" s="4"/>
      <c r="CC286" s="4"/>
      <c r="CD286" s="4"/>
      <c r="CE286" s="4"/>
      <c r="CF286" s="4"/>
      <c r="CG286" s="4"/>
      <c r="CH286" s="4"/>
      <c r="CI286" s="4"/>
    </row>
    <row r="287" spans="1:87" ht="15.75" customHeight="1">
      <c r="A287" s="1"/>
      <c r="B287" s="88"/>
      <c r="C287" s="88"/>
      <c r="D287" s="88"/>
      <c r="E287" s="88"/>
      <c r="F287" s="88"/>
      <c r="G287" s="88"/>
      <c r="H287" s="88"/>
      <c r="I287" s="89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/>
      <c r="BQ287" s="4"/>
      <c r="BR287" s="4"/>
      <c r="BS287" s="4"/>
      <c r="BT287" s="4"/>
      <c r="BU287" s="4"/>
      <c r="BV287" s="4"/>
      <c r="BW287" s="4"/>
      <c r="BX287" s="4"/>
      <c r="BY287" s="4"/>
      <c r="BZ287" s="4"/>
      <c r="CA287" s="4"/>
      <c r="CB287" s="4"/>
      <c r="CC287" s="4"/>
      <c r="CD287" s="4"/>
      <c r="CE287" s="4"/>
      <c r="CF287" s="4"/>
      <c r="CG287" s="4"/>
      <c r="CH287" s="4"/>
      <c r="CI287" s="4"/>
    </row>
    <row r="288" spans="1:87" ht="15.75" customHeight="1">
      <c r="A288" s="1"/>
      <c r="B288" s="88"/>
      <c r="C288" s="88"/>
      <c r="D288" s="88"/>
      <c r="E288" s="88"/>
      <c r="F288" s="88"/>
      <c r="G288" s="88"/>
      <c r="H288" s="88"/>
      <c r="I288" s="89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/>
      <c r="BQ288" s="4"/>
      <c r="BR288" s="4"/>
      <c r="BS288" s="4"/>
      <c r="BT288" s="4"/>
      <c r="BU288" s="4"/>
      <c r="BV288" s="4"/>
      <c r="BW288" s="4"/>
      <c r="BX288" s="4"/>
      <c r="BY288" s="4"/>
      <c r="BZ288" s="4"/>
      <c r="CA288" s="4"/>
      <c r="CB288" s="4"/>
      <c r="CC288" s="4"/>
      <c r="CD288" s="4"/>
      <c r="CE288" s="4"/>
      <c r="CF288" s="4"/>
      <c r="CG288" s="4"/>
      <c r="CH288" s="4"/>
      <c r="CI288" s="4"/>
    </row>
  </sheetData>
  <sheetProtection algorithmName="SHA-512" hashValue="8rAo2n78UC+BXJ03kJeNkHfbJQZofzhcoFrh/lkjjuz1OZTl6SjZ03D/amJhEzyKJTwDCuiBQQu+jCSjo7CylA==" saltValue="ynva+nBrrQl+BS46cxO1OA==" spinCount="100000" sheet="1" objects="1" scenarios="1" formatCells="0"/>
  <protectedRanges>
    <protectedRange sqref="F7:F13 F16:F22 F31 F38:F39 F41 F45:F50 F53:F58 F60:F63 F65:F66 F68:F72 F75 F78" name="Quantidade"/>
  </protectedRanges>
  <mergeCells count="28">
    <mergeCell ref="B51:I51"/>
    <mergeCell ref="B14:I14"/>
    <mergeCell ref="B43:I43"/>
    <mergeCell ref="B44:I44"/>
    <mergeCell ref="B29:I29"/>
    <mergeCell ref="B30:I30"/>
    <mergeCell ref="B26:F26"/>
    <mergeCell ref="B32:I32"/>
    <mergeCell ref="B33:I33"/>
    <mergeCell ref="B34:I34"/>
    <mergeCell ref="B36:I36"/>
    <mergeCell ref="B37:I37"/>
    <mergeCell ref="B40:I40"/>
    <mergeCell ref="B25:F25"/>
    <mergeCell ref="B67:I67"/>
    <mergeCell ref="B64:I64"/>
    <mergeCell ref="B84:I84"/>
    <mergeCell ref="B86:I86"/>
    <mergeCell ref="D88:I88"/>
    <mergeCell ref="B74:I74"/>
    <mergeCell ref="B77:I77"/>
    <mergeCell ref="B81:F81"/>
    <mergeCell ref="B80:C80"/>
    <mergeCell ref="B3:C3"/>
    <mergeCell ref="B4:I4"/>
    <mergeCell ref="B15:I15"/>
    <mergeCell ref="B5:I5"/>
    <mergeCell ref="B6:I6"/>
  </mergeCells>
  <pageMargins left="0.19685039370078741" right="0.19685039370078741" top="0.39370078740157483" bottom="0.39370078740157483" header="0" footer="0"/>
  <pageSetup paperSize="9" scale="55" orientation="landscape" r:id="rId1"/>
  <ignoredErrors>
    <ignoredError sqref="H4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 de qualificação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Cecilia</dc:creator>
  <cp:lastModifiedBy>PPGCS PPGGCS</cp:lastModifiedBy>
  <cp:lastPrinted>2015-02-11T19:06:57Z</cp:lastPrinted>
  <dcterms:created xsi:type="dcterms:W3CDTF">2010-11-16T23:12:06Z</dcterms:created>
  <dcterms:modified xsi:type="dcterms:W3CDTF">2019-08-27T12:13:32Z</dcterms:modified>
</cp:coreProperties>
</file>