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4355" windowHeight="4695"/>
  </bookViews>
  <sheets>
    <sheet name="Em Branco" sheetId="5" r:id="rId1"/>
  </sheets>
  <definedNames>
    <definedName name="_GoBack" localSheetId="0">'Em Branco'!$B$32</definedName>
  </definedNames>
  <calcPr calcId="125725"/>
</workbook>
</file>

<file path=xl/calcChain.xml><?xml version="1.0" encoding="utf-8"?>
<calcChain xmlns="http://schemas.openxmlformats.org/spreadsheetml/2006/main">
  <c r="F33" i="5"/>
  <c r="F48"/>
  <c r="E52"/>
  <c r="F52" s="1"/>
  <c r="E51"/>
  <c r="F51" s="1"/>
  <c r="E50"/>
  <c r="F50" s="1"/>
  <c r="F44"/>
  <c r="F45" s="1"/>
  <c r="F40"/>
  <c r="F31"/>
  <c r="F30"/>
  <c r="F28"/>
  <c r="F27"/>
  <c r="F47"/>
  <c r="F41"/>
  <c r="E41"/>
  <c r="E40"/>
  <c r="F39"/>
  <c r="E39"/>
  <c r="E38"/>
  <c r="F38" s="1"/>
  <c r="F37"/>
  <c r="E37"/>
  <c r="E36"/>
  <c r="F36" s="1"/>
  <c r="E35"/>
  <c r="F35" s="1"/>
  <c r="F32"/>
  <c r="F29"/>
  <c r="F26"/>
  <c r="F23"/>
  <c r="F22"/>
  <c r="F21"/>
  <c r="F20"/>
  <c r="F24" s="1"/>
  <c r="F19"/>
  <c r="F15"/>
  <c r="F14"/>
  <c r="F13"/>
  <c r="F12"/>
  <c r="F8"/>
  <c r="F7"/>
  <c r="F6"/>
  <c r="F5"/>
  <c r="F9" s="1"/>
  <c r="F16" l="1"/>
  <c r="F53"/>
  <c r="F42"/>
  <c r="F54" s="1"/>
</calcChain>
</file>

<file path=xl/sharedStrings.xml><?xml version="1.0" encoding="utf-8"?>
<sst xmlns="http://schemas.openxmlformats.org/spreadsheetml/2006/main" count="137" uniqueCount="116">
  <si>
    <t>Tabela de computação de pontos do Currículo.</t>
  </si>
  <si>
    <t>Item</t>
  </si>
  <si>
    <t>Item do currículo</t>
  </si>
  <si>
    <t>Enquadramento</t>
  </si>
  <si>
    <t>Pontos</t>
  </si>
  <si>
    <t>1. Trabalhos publicados em periódicos classificados em Engenharias I</t>
  </si>
  <si>
    <t>1.1</t>
  </si>
  <si>
    <t>Periódicos Qualis A1 e A2 - Engenharias I</t>
  </si>
  <si>
    <t>4,0 pontos/artigos</t>
  </si>
  <si>
    <t>1.2</t>
  </si>
  <si>
    <t xml:space="preserve">Periódicos Qualis B1 e B2 - Engenharias I. </t>
  </si>
  <si>
    <t>3,0 pontos/artigo</t>
  </si>
  <si>
    <t>1.3</t>
  </si>
  <si>
    <t>Periódicos Qualis B3, B4 e B5 - Engenharias I</t>
  </si>
  <si>
    <t>2,0 pontos/artigo</t>
  </si>
  <si>
    <t>1.4</t>
  </si>
  <si>
    <t>Periódicos Qualis B5 e C – Engenharias I</t>
  </si>
  <si>
    <t>1,0 ponto/artigo</t>
  </si>
  <si>
    <t xml:space="preserve">*Os periódicos não classificados em Engenharias I, serão considerados "Periódicos de outra área", sendo atribuída a seguinte pontuação. </t>
  </si>
  <si>
    <t>2. Trabalhos publicados em "Periódicos de outra área"</t>
  </si>
  <si>
    <t>2.1</t>
  </si>
  <si>
    <t>2,0 pontos/artigos</t>
  </si>
  <si>
    <t>2.2.</t>
  </si>
  <si>
    <t>Periódicos Qualis B1 e B2 -  0,1 ≤ JCR 1,7</t>
  </si>
  <si>
    <t>1,5 pontos/artigo</t>
  </si>
  <si>
    <t>2.3.</t>
  </si>
  <si>
    <t xml:space="preserve">Periódicos Qualis B3, B4, B5 - JCR &lt; 0,1 </t>
  </si>
  <si>
    <t>0,5 pontos/artigo</t>
  </si>
  <si>
    <t>Artigos sem JCR (pontuação máxima de 1,0 ponto)</t>
  </si>
  <si>
    <t>0,25 pontos/artigo</t>
  </si>
  <si>
    <t>3. Trabalhos publicados em anais de Congressos</t>
  </si>
  <si>
    <t>3.1.</t>
  </si>
  <si>
    <t>Resumos Completos ou expandidos publicados em anais de Congressos Internacionais</t>
  </si>
  <si>
    <t>0,5 pontos/resumo</t>
  </si>
  <si>
    <t>3.2.</t>
  </si>
  <si>
    <t>Resumos Completos ou expandidos publicados em anais de Congressos Nacionais</t>
  </si>
  <si>
    <t>0,3 pontos/resumo</t>
  </si>
  <si>
    <t>3.3.</t>
  </si>
  <si>
    <t>Resumos Simples publicados em anais de Congressos Internacionais</t>
  </si>
  <si>
    <t>3.4</t>
  </si>
  <si>
    <t>Resumos Simples publicados em anais de Congressos Nacionais</t>
  </si>
  <si>
    <t>0,2 pontos/resumo</t>
  </si>
  <si>
    <t>3.5</t>
  </si>
  <si>
    <t>Trabalhos completos, resumos simples ou resumos expandidos publicados em anais de Congressos Regionais e Locais</t>
  </si>
  <si>
    <t>0,1 pontos/resumo</t>
  </si>
  <si>
    <t>4. Participação em livros</t>
  </si>
  <si>
    <t>4.1.</t>
  </si>
  <si>
    <t>Livros publicados com ISBN de editoras Universitárias, Associação Científica, Associação Cultural, Editora Comercial (de próprio financiamento), Instituição de Pesquisa e Agência de fomento.</t>
  </si>
  <si>
    <t>6,0 pontos/obra</t>
  </si>
  <si>
    <t>4.2.</t>
  </si>
  <si>
    <t>2,0 pontos/obra</t>
  </si>
  <si>
    <t>4.3.</t>
  </si>
  <si>
    <t>1,0 ponto/obra</t>
  </si>
  <si>
    <t>4.4.</t>
  </si>
  <si>
    <t xml:space="preserve">Capítulos de livro descritos no item 4.1. </t>
  </si>
  <si>
    <t>3,0 pontos/capítulo</t>
  </si>
  <si>
    <t>4.5.</t>
  </si>
  <si>
    <t>1,0 ponto/capítulo</t>
  </si>
  <si>
    <t>4.6</t>
  </si>
  <si>
    <t>0,5 ponto/capítulo</t>
  </si>
  <si>
    <t>4.7</t>
  </si>
  <si>
    <t xml:space="preserve">Série documentos, boletins e outros documentos técnicos com ISBN e documentos não categorizados nos itens anteriores (4.1 à 4.6). </t>
  </si>
  <si>
    <t>0,3 pontos/documento</t>
  </si>
  <si>
    <t xml:space="preserve">5. Atuação como bolsista, monitor e estagiário </t>
  </si>
  <si>
    <t>5.1.</t>
  </si>
  <si>
    <t>Bolsa de iniciação científica/PET</t>
  </si>
  <si>
    <t>1,0 ponto/ano</t>
  </si>
  <si>
    <t>5.2.</t>
  </si>
  <si>
    <t>Monitoria</t>
  </si>
  <si>
    <t>0,5 ponto/ano</t>
  </si>
  <si>
    <t>5.3.</t>
  </si>
  <si>
    <t>Ciência sem fronteira de agência oficial</t>
  </si>
  <si>
    <t>0,6 ponto/ano</t>
  </si>
  <si>
    <t>5.4.</t>
  </si>
  <si>
    <t>Iniciação científica voluntária</t>
  </si>
  <si>
    <t>5.5.</t>
  </si>
  <si>
    <t>5.6.</t>
  </si>
  <si>
    <t xml:space="preserve">Participação em Núcleos de Estudo, Empresas Juniores e atividades relacionadas. </t>
  </si>
  <si>
    <t>5.7</t>
  </si>
  <si>
    <t>0,05 pontos/20 hs</t>
  </si>
  <si>
    <t>6. Pós-graduação concluída (Limitada a 4 pontos)</t>
  </si>
  <si>
    <t>6.1.</t>
  </si>
  <si>
    <t>Pós-graduação concluída</t>
  </si>
  <si>
    <t>2,0 pontos/espec.</t>
  </si>
  <si>
    <t xml:space="preserve">7. Proficiência </t>
  </si>
  <si>
    <t>7.1.</t>
  </si>
  <si>
    <t>Toefl IBT ≥ 78 ou Toefl IPT ≥ 550 ou Ietls ≥ 7,0</t>
  </si>
  <si>
    <t>1,0 ponto</t>
  </si>
  <si>
    <t>8. Experiência profissional (Limitada a 6 pontos)</t>
  </si>
  <si>
    <t>8.1.</t>
  </si>
  <si>
    <t>1,2 pontos/ano</t>
  </si>
  <si>
    <t>8.2.</t>
  </si>
  <si>
    <t>8.3.</t>
  </si>
  <si>
    <t>1,0 pontos/ano</t>
  </si>
  <si>
    <t>1 Serão computados os estágios feitos durante ou após a graduação.</t>
  </si>
  <si>
    <t>2 Para cursos de curta duração e organização de eventos com carga horária inferior a vinte horas, será atribuído valores fracionados segundo a carga horária. Da mesma forma, será feito com os demais itens, em que se atribui valores a um período de tempo;</t>
  </si>
  <si>
    <t>5 São consideradas outras atividades, trabalhos realizados em empresas privadas em que a função desempenhada tenha relação direta com as linhas de pesquisa do PPGEAMB.</t>
  </si>
  <si>
    <t>4 É considerada atividade em pesquisa apenas tempos relativos bolsas de pesquisa devidamente comprovadas e tempo serviço em empresas e institutos de pesquisa, cuja função desempenhada tenha relação direta com as linhas de pesquisa do PPGEAMB.</t>
  </si>
  <si>
    <t>SOMA</t>
  </si>
  <si>
    <t>TOTAL</t>
  </si>
  <si>
    <t>(máximo 4 pontos por item e 8 pontos na soma dos itens 3.1 a 3.5)</t>
  </si>
  <si>
    <r>
      <t>n</t>
    </r>
    <r>
      <rPr>
        <b/>
        <vertAlign val="superscript"/>
        <sz val="10"/>
        <color theme="1"/>
        <rFont val="Arial"/>
        <family val="2"/>
      </rPr>
      <t>o</t>
    </r>
  </si>
  <si>
    <r>
      <t>3 São aceitos como atividades de ensinos aulas no ensino técnico e tecnológico, de graduação, pós-graduação (</t>
    </r>
    <r>
      <rPr>
        <i/>
        <sz val="10"/>
        <color theme="1"/>
        <rFont val="Arial"/>
        <family val="2"/>
      </rPr>
      <t>Lato</t>
    </r>
    <r>
      <rPr>
        <sz val="10"/>
        <color theme="1"/>
        <rFont val="Arial"/>
        <family val="2"/>
      </rPr>
      <t xml:space="preserve"> e </t>
    </r>
    <r>
      <rPr>
        <i/>
        <sz val="10"/>
        <color theme="1"/>
        <rFont val="Arial"/>
        <family val="2"/>
      </rPr>
      <t>Stricto Sensu</t>
    </r>
    <r>
      <rPr>
        <sz val="10"/>
        <color theme="1"/>
        <rFont val="Arial"/>
        <family val="2"/>
      </rPr>
      <t>) e cargos administrativos relacionados ao ensino.</t>
    </r>
  </si>
  <si>
    <t>Número de horas somadas</t>
  </si>
  <si>
    <r>
      <t>Estágios extracurricular</t>
    </r>
    <r>
      <rPr>
        <b/>
        <vertAlign val="superscript"/>
        <sz val="10"/>
        <color theme="1"/>
        <rFont val="Arial"/>
        <family val="2"/>
      </rPr>
      <t>1</t>
    </r>
  </si>
  <si>
    <r>
      <t>Cursos de curta duração/organização de eventos</t>
    </r>
    <r>
      <rPr>
        <b/>
        <vertAlign val="superscript"/>
        <sz val="10"/>
        <color theme="1"/>
        <rFont val="Arial"/>
        <family val="2"/>
      </rPr>
      <t xml:space="preserve">2 </t>
    </r>
    <r>
      <rPr>
        <b/>
        <sz val="10"/>
        <color theme="1"/>
        <rFont val="Arial"/>
        <family val="2"/>
      </rPr>
      <t>(Limitado a 1,0 ponto)</t>
    </r>
  </si>
  <si>
    <r>
      <t>Em ensino</t>
    </r>
    <r>
      <rPr>
        <b/>
        <vertAlign val="superscript"/>
        <sz val="10"/>
        <color theme="1"/>
        <rFont val="Arial"/>
        <family val="2"/>
      </rPr>
      <t>3</t>
    </r>
  </si>
  <si>
    <r>
      <t>Em pesquisa</t>
    </r>
    <r>
      <rPr>
        <b/>
        <vertAlign val="superscript"/>
        <sz val="10"/>
        <color theme="1"/>
        <rFont val="Arial"/>
        <family val="2"/>
      </rPr>
      <t>4</t>
    </r>
  </si>
  <si>
    <r>
      <t>Outras atividades</t>
    </r>
    <r>
      <rPr>
        <b/>
        <vertAlign val="superscript"/>
        <sz val="10"/>
        <color theme="1"/>
        <rFont val="Arial"/>
        <family val="2"/>
      </rPr>
      <t>5</t>
    </r>
  </si>
  <si>
    <r>
      <t xml:space="preserve">Periódicos Qualis A1 e A2 - JCR </t>
    </r>
    <r>
      <rPr>
        <b/>
        <sz val="10"/>
        <color theme="1"/>
        <rFont val="Arial Unicode MS"/>
        <family val="2"/>
      </rPr>
      <t>≥</t>
    </r>
    <r>
      <rPr>
        <b/>
        <sz val="10"/>
        <color theme="1"/>
        <rFont val="Arial"/>
        <family val="2"/>
      </rPr>
      <t xml:space="preserve"> 1,7</t>
    </r>
  </si>
  <si>
    <t>Preencher somente os campos em branco</t>
  </si>
  <si>
    <t>Livros publicados com ISBN de editoras Comerciais (de financiamento do próprio autor), Órgão oficial (Ministério, Secretaria). – máximo de 4,0 pontos.</t>
  </si>
  <si>
    <t>Livros publicados com ISBN de edição do autor (para distribuição pessoal ou por editora comercial) – máximo de 3,0 pontos.</t>
  </si>
  <si>
    <t>Capítulos de livro descritos no item 4.2.  – máximo de 3,0 pontos.</t>
  </si>
  <si>
    <t>Capítulos de livro descritos no item  4.3. – máximo de 1,5 pontos.</t>
  </si>
  <si>
    <t>Número de meses somados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</si>
</sst>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 Unicode MS"/>
      <family val="2"/>
    </font>
    <font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DDD9C3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8">
    <xf numFmtId="0" fontId="0" fillId="0" borderId="0"/>
    <xf numFmtId="0" fontId="9" fillId="0" borderId="0"/>
    <xf numFmtId="0" fontId="10" fillId="4" borderId="0" applyBorder="0" applyProtection="0"/>
    <xf numFmtId="0" fontId="10" fillId="5" borderId="0" applyBorder="0" applyProtection="0"/>
    <xf numFmtId="0" fontId="11" fillId="6" borderId="0" applyBorder="0" applyProtection="0"/>
    <xf numFmtId="0" fontId="11" fillId="0" borderId="0" applyBorder="0" applyProtection="0"/>
    <xf numFmtId="0" fontId="12" fillId="7" borderId="0" applyBorder="0" applyProtection="0"/>
    <xf numFmtId="0" fontId="13" fillId="8" borderId="0" applyBorder="0" applyProtection="0"/>
    <xf numFmtId="0" fontId="14" fillId="0" borderId="0" applyBorder="0" applyProtection="0"/>
    <xf numFmtId="0" fontId="15" fillId="9" borderId="0" applyBorder="0" applyProtection="0"/>
    <xf numFmtId="0" fontId="16" fillId="0" borderId="0" applyBorder="0" applyProtection="0"/>
    <xf numFmtId="0" fontId="17" fillId="0" borderId="0" applyBorder="0" applyProtection="0"/>
    <xf numFmtId="0" fontId="18" fillId="0" borderId="0" applyBorder="0" applyProtection="0"/>
    <xf numFmtId="0" fontId="19" fillId="10" borderId="0" applyBorder="0" applyProtection="0"/>
    <xf numFmtId="0" fontId="20" fillId="10" borderId="14" applyProtection="0"/>
    <xf numFmtId="0" fontId="9" fillId="0" borderId="0" applyBorder="0" applyProtection="0"/>
    <xf numFmtId="0" fontId="9" fillId="0" borderId="0" applyBorder="0" applyProtection="0"/>
    <xf numFmtId="0" fontId="12" fillId="0" borderId="0" applyBorder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</cellXfs>
  <cellStyles count="18">
    <cellStyle name="Accent 1 5" xfId="2"/>
    <cellStyle name="Accent 2 6" xfId="3"/>
    <cellStyle name="Accent 3 7" xfId="4"/>
    <cellStyle name="Accent 4" xfId="5"/>
    <cellStyle name="Bad 8" xfId="6"/>
    <cellStyle name="Error 9" xfId="7"/>
    <cellStyle name="Footnote 10" xfId="8"/>
    <cellStyle name="Good 11" xfId="9"/>
    <cellStyle name="Heading 1 12" xfId="10"/>
    <cellStyle name="Heading 2 13" xfId="11"/>
    <cellStyle name="Hyperlink 14" xfId="12"/>
    <cellStyle name="Neutral 15" xfId="13"/>
    <cellStyle name="Normal" xfId="0" builtinId="0"/>
    <cellStyle name="Normal 2" xfId="1"/>
    <cellStyle name="Note 16" xfId="14"/>
    <cellStyle name="Status 17" xfId="15"/>
    <cellStyle name="Text 18" xfId="16"/>
    <cellStyle name="Warning 19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9"/>
  <sheetViews>
    <sheetView tabSelected="1" topLeftCell="A40" workbookViewId="0">
      <selection activeCell="F54" sqref="F54"/>
    </sheetView>
  </sheetViews>
  <sheetFormatPr defaultRowHeight="15"/>
  <cols>
    <col min="1" max="1" width="23.5703125" style="5" customWidth="1"/>
    <col min="2" max="2" width="19" style="5" customWidth="1"/>
    <col min="3" max="4" width="18.42578125" style="5" customWidth="1"/>
    <col min="5" max="5" width="21" style="5" customWidth="1"/>
    <col min="6" max="6" width="21.42578125" style="5" customWidth="1"/>
    <col min="7" max="7" width="31.28515625" customWidth="1"/>
  </cols>
  <sheetData>
    <row r="1" spans="1:6" ht="15.75" thickBot="1">
      <c r="A1" s="24" t="s">
        <v>0</v>
      </c>
      <c r="B1" s="24"/>
      <c r="C1" s="24"/>
      <c r="D1" s="24"/>
      <c r="E1" s="24"/>
      <c r="F1" s="24"/>
    </row>
    <row r="2" spans="1:6" ht="15.75" thickBot="1">
      <c r="A2" s="25" t="s">
        <v>110</v>
      </c>
      <c r="B2" s="25"/>
      <c r="C2" s="25"/>
      <c r="D2" s="25"/>
      <c r="E2" s="25"/>
      <c r="F2" s="25"/>
    </row>
    <row r="3" spans="1:6" ht="15.75" thickBot="1">
      <c r="A3" s="1" t="s">
        <v>1</v>
      </c>
      <c r="B3" s="15" t="s">
        <v>2</v>
      </c>
      <c r="C3" s="21" t="s">
        <v>3</v>
      </c>
      <c r="D3" s="23"/>
      <c r="E3" s="15" t="s">
        <v>101</v>
      </c>
      <c r="F3" s="15" t="s">
        <v>4</v>
      </c>
    </row>
    <row r="4" spans="1:6" ht="22.5" customHeight="1" thickBot="1">
      <c r="A4" s="21" t="s">
        <v>5</v>
      </c>
      <c r="B4" s="22"/>
      <c r="C4" s="22"/>
      <c r="D4" s="22"/>
      <c r="E4" s="22"/>
      <c r="F4" s="23"/>
    </row>
    <row r="5" spans="1:6" ht="39" thickBot="1">
      <c r="A5" s="11" t="s">
        <v>6</v>
      </c>
      <c r="B5" s="16" t="s">
        <v>7</v>
      </c>
      <c r="C5" s="16" t="s">
        <v>8</v>
      </c>
      <c r="D5" s="14">
        <v>4</v>
      </c>
      <c r="E5" s="3"/>
      <c r="F5" s="2">
        <f>D5*E5</f>
        <v>0</v>
      </c>
    </row>
    <row r="6" spans="1:6" ht="39" thickBot="1">
      <c r="A6" s="11" t="s">
        <v>9</v>
      </c>
      <c r="B6" s="16" t="s">
        <v>10</v>
      </c>
      <c r="C6" s="16" t="s">
        <v>11</v>
      </c>
      <c r="D6" s="14">
        <v>3</v>
      </c>
      <c r="E6" s="3"/>
      <c r="F6" s="2">
        <f t="shared" ref="F6:F8" si="0">D6*E6</f>
        <v>0</v>
      </c>
    </row>
    <row r="7" spans="1:6" ht="39" thickBot="1">
      <c r="A7" s="11" t="s">
        <v>12</v>
      </c>
      <c r="B7" s="16" t="s">
        <v>13</v>
      </c>
      <c r="C7" s="16" t="s">
        <v>14</v>
      </c>
      <c r="D7" s="14">
        <v>2</v>
      </c>
      <c r="E7" s="3"/>
      <c r="F7" s="2">
        <f t="shared" si="0"/>
        <v>0</v>
      </c>
    </row>
    <row r="8" spans="1:6" ht="39" thickBot="1">
      <c r="A8" s="11" t="s">
        <v>15</v>
      </c>
      <c r="B8" s="16" t="s">
        <v>16</v>
      </c>
      <c r="C8" s="16" t="s">
        <v>17</v>
      </c>
      <c r="D8" s="14">
        <v>1</v>
      </c>
      <c r="E8" s="3"/>
      <c r="F8" s="2">
        <f t="shared" si="0"/>
        <v>0</v>
      </c>
    </row>
    <row r="9" spans="1:6" ht="15.75" thickBot="1">
      <c r="A9" s="18" t="s">
        <v>98</v>
      </c>
      <c r="B9" s="19"/>
      <c r="C9" s="19"/>
      <c r="D9" s="19"/>
      <c r="E9" s="20"/>
      <c r="F9" s="4">
        <f>SUM(F5:F8)</f>
        <v>0</v>
      </c>
    </row>
    <row r="10" spans="1:6" ht="33.75" customHeight="1" thickBot="1">
      <c r="A10" s="21" t="s">
        <v>18</v>
      </c>
      <c r="B10" s="22"/>
      <c r="C10" s="22"/>
      <c r="D10" s="22"/>
      <c r="E10" s="22"/>
      <c r="F10" s="23"/>
    </row>
    <row r="11" spans="1:6" ht="15.75" thickBot="1">
      <c r="A11" s="21" t="s">
        <v>19</v>
      </c>
      <c r="B11" s="22"/>
      <c r="C11" s="22"/>
      <c r="D11" s="22"/>
      <c r="E11" s="22"/>
      <c r="F11" s="23"/>
    </row>
    <row r="12" spans="1:6" ht="28.5" thickBot="1">
      <c r="A12" s="11" t="s">
        <v>20</v>
      </c>
      <c r="B12" s="16" t="s">
        <v>109</v>
      </c>
      <c r="C12" s="16" t="s">
        <v>21</v>
      </c>
      <c r="D12" s="14">
        <v>2</v>
      </c>
      <c r="E12" s="3"/>
      <c r="F12" s="2">
        <f>D12*E12</f>
        <v>0</v>
      </c>
    </row>
    <row r="13" spans="1:6" ht="45.75" thickBot="1">
      <c r="A13" s="11" t="s">
        <v>22</v>
      </c>
      <c r="B13" s="13" t="s">
        <v>23</v>
      </c>
      <c r="C13" s="16" t="s">
        <v>24</v>
      </c>
      <c r="D13" s="16">
        <v>1.5</v>
      </c>
      <c r="E13" s="3"/>
      <c r="F13" s="2">
        <f t="shared" ref="F13:F14" si="1">D13*E13</f>
        <v>0</v>
      </c>
    </row>
    <row r="14" spans="1:6" ht="39" thickBot="1">
      <c r="A14" s="11" t="s">
        <v>25</v>
      </c>
      <c r="B14" s="16" t="s">
        <v>26</v>
      </c>
      <c r="C14" s="16" t="s">
        <v>27</v>
      </c>
      <c r="D14" s="16">
        <v>0.5</v>
      </c>
      <c r="E14" s="3"/>
      <c r="F14" s="2">
        <f t="shared" si="1"/>
        <v>0</v>
      </c>
    </row>
    <row r="15" spans="1:6" ht="51.75" thickBot="1">
      <c r="A15" s="11" t="s">
        <v>25</v>
      </c>
      <c r="B15" s="16" t="s">
        <v>28</v>
      </c>
      <c r="C15" s="16" t="s">
        <v>29</v>
      </c>
      <c r="D15" s="16">
        <v>0.25</v>
      </c>
      <c r="E15" s="3"/>
      <c r="F15" s="2">
        <f>IF(D15*E15&gt;=1,1,D15*E15)</f>
        <v>0</v>
      </c>
    </row>
    <row r="16" spans="1:6" ht="15.75" thickBot="1">
      <c r="A16" s="18" t="s">
        <v>98</v>
      </c>
      <c r="B16" s="19"/>
      <c r="C16" s="19"/>
      <c r="D16" s="19"/>
      <c r="E16" s="20"/>
      <c r="F16" s="4">
        <f>SUM(F12:F15)</f>
        <v>0</v>
      </c>
    </row>
    <row r="17" spans="1:6">
      <c r="A17" s="26" t="s">
        <v>30</v>
      </c>
      <c r="B17" s="27"/>
      <c r="C17" s="27"/>
      <c r="D17" s="27"/>
      <c r="E17" s="27"/>
      <c r="F17" s="28"/>
    </row>
    <row r="18" spans="1:6" ht="22.5" customHeight="1" thickBot="1">
      <c r="A18" s="29" t="s">
        <v>100</v>
      </c>
      <c r="B18" s="30"/>
      <c r="C18" s="30"/>
      <c r="D18" s="30"/>
      <c r="E18" s="30"/>
      <c r="F18" s="31"/>
    </row>
    <row r="19" spans="1:6" ht="90" thickBot="1">
      <c r="A19" s="11" t="s">
        <v>31</v>
      </c>
      <c r="B19" s="16" t="s">
        <v>32</v>
      </c>
      <c r="C19" s="16" t="s">
        <v>33</v>
      </c>
      <c r="D19" s="16">
        <v>0.5</v>
      </c>
      <c r="E19" s="3"/>
      <c r="F19" s="2">
        <f>IF(D19*E19&gt;=4,4,D19*E19)</f>
        <v>0</v>
      </c>
    </row>
    <row r="20" spans="1:6" ht="90" thickBot="1">
      <c r="A20" s="11" t="s">
        <v>34</v>
      </c>
      <c r="B20" s="16" t="s">
        <v>35</v>
      </c>
      <c r="C20" s="16" t="s">
        <v>36</v>
      </c>
      <c r="D20" s="16">
        <v>0.3</v>
      </c>
      <c r="E20" s="3"/>
      <c r="F20" s="2">
        <f t="shared" ref="F20:F21" si="2">IF(D20*E20&gt;=4,4,D20*E20)</f>
        <v>0</v>
      </c>
    </row>
    <row r="21" spans="1:6" ht="64.5" thickBot="1">
      <c r="A21" s="11" t="s">
        <v>37</v>
      </c>
      <c r="B21" s="16" t="s">
        <v>38</v>
      </c>
      <c r="C21" s="16" t="s">
        <v>36</v>
      </c>
      <c r="D21" s="16">
        <v>0.3</v>
      </c>
      <c r="E21" s="3"/>
      <c r="F21" s="2">
        <f t="shared" si="2"/>
        <v>0</v>
      </c>
    </row>
    <row r="22" spans="1:6" ht="64.5" thickBot="1">
      <c r="A22" s="11" t="s">
        <v>39</v>
      </c>
      <c r="B22" s="16" t="s">
        <v>40</v>
      </c>
      <c r="C22" s="16" t="s">
        <v>41</v>
      </c>
      <c r="D22" s="16">
        <v>0.1</v>
      </c>
      <c r="E22" s="3"/>
      <c r="F22" s="2">
        <f>IF(D22*E22&gt;=4,4,D22*E22)</f>
        <v>0</v>
      </c>
    </row>
    <row r="23" spans="1:6" ht="115.5" thickBot="1">
      <c r="A23" s="11" t="s">
        <v>42</v>
      </c>
      <c r="B23" s="16" t="s">
        <v>43</v>
      </c>
      <c r="C23" s="16" t="s">
        <v>44</v>
      </c>
      <c r="D23" s="16">
        <v>0.1</v>
      </c>
      <c r="E23" s="3"/>
      <c r="F23" s="2">
        <f>IF(D23*E23&gt;=4,4,D23*E23)</f>
        <v>0</v>
      </c>
    </row>
    <row r="24" spans="1:6" ht="15.75" thickBot="1">
      <c r="A24" s="18" t="s">
        <v>98</v>
      </c>
      <c r="B24" s="19"/>
      <c r="C24" s="19"/>
      <c r="D24" s="19"/>
      <c r="E24" s="20"/>
      <c r="F24" s="4">
        <f>IF(SUM(F19:F23)&gt;=8,8,SUM(F19:F23))</f>
        <v>0</v>
      </c>
    </row>
    <row r="25" spans="1:6" ht="15.75" thickBot="1">
      <c r="A25" s="21" t="s">
        <v>45</v>
      </c>
      <c r="B25" s="22"/>
      <c r="C25" s="22"/>
      <c r="D25" s="22"/>
      <c r="E25" s="22"/>
      <c r="F25" s="23"/>
    </row>
    <row r="26" spans="1:6" ht="192" thickBot="1">
      <c r="A26" s="11" t="s">
        <v>46</v>
      </c>
      <c r="B26" s="16" t="s">
        <v>47</v>
      </c>
      <c r="C26" s="16" t="s">
        <v>48</v>
      </c>
      <c r="D26" s="14">
        <v>6</v>
      </c>
      <c r="E26" s="3"/>
      <c r="F26" s="2">
        <f>D26*E26</f>
        <v>0</v>
      </c>
    </row>
    <row r="27" spans="1:6" ht="141" thickBot="1">
      <c r="A27" s="11" t="s">
        <v>49</v>
      </c>
      <c r="B27" s="17" t="s">
        <v>111</v>
      </c>
      <c r="C27" s="16" t="s">
        <v>50</v>
      </c>
      <c r="D27" s="14">
        <v>2</v>
      </c>
      <c r="E27" s="3"/>
      <c r="F27" s="2">
        <f>IF(D27*E27&gt;=4,4,D27*E27)</f>
        <v>0</v>
      </c>
    </row>
    <row r="28" spans="1:6" ht="102.75" thickBot="1">
      <c r="A28" s="11" t="s">
        <v>51</v>
      </c>
      <c r="B28" s="17" t="s">
        <v>112</v>
      </c>
      <c r="C28" s="16" t="s">
        <v>52</v>
      </c>
      <c r="D28" s="14">
        <v>1</v>
      </c>
      <c r="E28" s="3"/>
      <c r="F28" s="2">
        <f>IF(D28*E28&gt;=3,3,D28*E28)</f>
        <v>0</v>
      </c>
    </row>
    <row r="29" spans="1:6" ht="39" thickBot="1">
      <c r="A29" s="11" t="s">
        <v>53</v>
      </c>
      <c r="B29" s="16" t="s">
        <v>54</v>
      </c>
      <c r="C29" s="16" t="s">
        <v>55</v>
      </c>
      <c r="D29" s="14">
        <v>3</v>
      </c>
      <c r="E29" s="3"/>
      <c r="F29" s="2">
        <f>D29*E29</f>
        <v>0</v>
      </c>
    </row>
    <row r="30" spans="1:6" ht="51.75" thickBot="1">
      <c r="A30" s="11" t="s">
        <v>56</v>
      </c>
      <c r="B30" s="17" t="s">
        <v>113</v>
      </c>
      <c r="C30" s="16" t="s">
        <v>57</v>
      </c>
      <c r="D30" s="14">
        <v>1</v>
      </c>
      <c r="E30" s="3"/>
      <c r="F30" s="2">
        <f>IF(D30*E30&gt;=3,3,D30*E30)</f>
        <v>0</v>
      </c>
    </row>
    <row r="31" spans="1:6" ht="51.75" thickBot="1">
      <c r="A31" s="11" t="s">
        <v>58</v>
      </c>
      <c r="B31" s="17" t="s">
        <v>114</v>
      </c>
      <c r="C31" s="16" t="s">
        <v>59</v>
      </c>
      <c r="D31" s="16">
        <v>0.5</v>
      </c>
      <c r="E31" s="3"/>
      <c r="F31" s="2">
        <f>IF(D31*E31&gt;1.5,1.5,D31*E31)</f>
        <v>0</v>
      </c>
    </row>
    <row r="32" spans="1:6" ht="102.75" thickBot="1">
      <c r="A32" s="11" t="s">
        <v>60</v>
      </c>
      <c r="B32" s="16" t="s">
        <v>61</v>
      </c>
      <c r="C32" s="16" t="s">
        <v>62</v>
      </c>
      <c r="D32" s="16">
        <v>0.3</v>
      </c>
      <c r="E32" s="3"/>
      <c r="F32" s="2">
        <f>D32*E32</f>
        <v>0</v>
      </c>
    </row>
    <row r="33" spans="1:8" ht="15.75" thickBot="1">
      <c r="A33" s="18" t="s">
        <v>98</v>
      </c>
      <c r="B33" s="19"/>
      <c r="C33" s="19"/>
      <c r="D33" s="19"/>
      <c r="E33" s="20"/>
      <c r="F33" s="4">
        <f>SUM(F26:F32)</f>
        <v>0</v>
      </c>
    </row>
    <row r="34" spans="1:8" ht="15.75" thickBot="1">
      <c r="A34" s="21" t="s">
        <v>63</v>
      </c>
      <c r="B34" s="22"/>
      <c r="C34" s="22"/>
      <c r="D34" s="22"/>
      <c r="E34" s="22"/>
      <c r="F34" s="23"/>
    </row>
    <row r="35" spans="1:8" ht="26.25" thickBot="1">
      <c r="A35" s="11" t="s">
        <v>64</v>
      </c>
      <c r="B35" s="16" t="s">
        <v>65</v>
      </c>
      <c r="C35" s="16" t="s">
        <v>66</v>
      </c>
      <c r="D35" s="14">
        <v>1</v>
      </c>
      <c r="E35" s="2">
        <f>H35/12</f>
        <v>0</v>
      </c>
      <c r="F35" s="7">
        <f>D35*E35</f>
        <v>0</v>
      </c>
      <c r="G35" s="1" t="s">
        <v>115</v>
      </c>
      <c r="H35" s="6"/>
    </row>
    <row r="36" spans="1:8" ht="15.75" thickBot="1">
      <c r="A36" s="11" t="s">
        <v>67</v>
      </c>
      <c r="B36" s="16" t="s">
        <v>68</v>
      </c>
      <c r="C36" s="16" t="s">
        <v>69</v>
      </c>
      <c r="D36" s="16">
        <v>0.5</v>
      </c>
      <c r="E36" s="2">
        <f>H36/12</f>
        <v>0</v>
      </c>
      <c r="F36" s="7">
        <f t="shared" ref="F36:F39" si="3">D36*E36</f>
        <v>0</v>
      </c>
      <c r="G36" s="1" t="s">
        <v>115</v>
      </c>
      <c r="H36" s="6"/>
    </row>
    <row r="37" spans="1:8" ht="39" thickBot="1">
      <c r="A37" s="11" t="s">
        <v>70</v>
      </c>
      <c r="B37" s="16" t="s">
        <v>71</v>
      </c>
      <c r="C37" s="16" t="s">
        <v>72</v>
      </c>
      <c r="D37" s="16">
        <v>0.6</v>
      </c>
      <c r="E37" s="2">
        <f t="shared" ref="E37:E40" si="4">H37/12</f>
        <v>0</v>
      </c>
      <c r="F37" s="7">
        <f t="shared" si="3"/>
        <v>0</v>
      </c>
      <c r="G37" s="1" t="s">
        <v>115</v>
      </c>
      <c r="H37" s="6"/>
    </row>
    <row r="38" spans="1:8" ht="26.25" thickBot="1">
      <c r="A38" s="11" t="s">
        <v>73</v>
      </c>
      <c r="B38" s="16" t="s">
        <v>74</v>
      </c>
      <c r="C38" s="16" t="s">
        <v>72</v>
      </c>
      <c r="D38" s="16">
        <v>0.6</v>
      </c>
      <c r="E38" s="2">
        <f t="shared" si="4"/>
        <v>0</v>
      </c>
      <c r="F38" s="7">
        <f t="shared" si="3"/>
        <v>0</v>
      </c>
      <c r="G38" s="1" t="s">
        <v>115</v>
      </c>
      <c r="H38" s="6"/>
    </row>
    <row r="39" spans="1:8" ht="27.75" thickBot="1">
      <c r="A39" s="11" t="s">
        <v>75</v>
      </c>
      <c r="B39" s="16" t="s">
        <v>104</v>
      </c>
      <c r="C39" s="16" t="s">
        <v>69</v>
      </c>
      <c r="D39" s="16">
        <v>0.5</v>
      </c>
      <c r="E39" s="2">
        <f t="shared" si="4"/>
        <v>0</v>
      </c>
      <c r="F39" s="7">
        <f t="shared" si="3"/>
        <v>0</v>
      </c>
      <c r="G39" s="1" t="s">
        <v>115</v>
      </c>
      <c r="H39" s="6"/>
    </row>
    <row r="40" spans="1:8" ht="64.5" thickBot="1">
      <c r="A40" s="11" t="s">
        <v>76</v>
      </c>
      <c r="B40" s="16" t="s">
        <v>77</v>
      </c>
      <c r="C40" s="16" t="s">
        <v>69</v>
      </c>
      <c r="D40" s="16">
        <v>0.5</v>
      </c>
      <c r="E40" s="2">
        <f t="shared" si="4"/>
        <v>0</v>
      </c>
      <c r="F40" s="7">
        <f>IF(D40*E40&gt;=1.5,1.5,D40*E40)</f>
        <v>0</v>
      </c>
      <c r="G40" s="1" t="s">
        <v>115</v>
      </c>
      <c r="H40" s="6"/>
    </row>
    <row r="41" spans="1:8" ht="66" thickBot="1">
      <c r="A41" s="10" t="s">
        <v>78</v>
      </c>
      <c r="B41" s="12" t="s">
        <v>105</v>
      </c>
      <c r="C41" s="10" t="s">
        <v>79</v>
      </c>
      <c r="D41" s="10">
        <v>0.05</v>
      </c>
      <c r="E41" s="2">
        <f>H41/20</f>
        <v>0</v>
      </c>
      <c r="F41" s="9">
        <f>IF(D41*E41&gt;=1,1,D41*E41)</f>
        <v>0</v>
      </c>
      <c r="G41" s="1" t="s">
        <v>103</v>
      </c>
      <c r="H41" s="6"/>
    </row>
    <row r="42" spans="1:8" ht="15.75" thickBot="1">
      <c r="A42" s="18" t="s">
        <v>98</v>
      </c>
      <c r="B42" s="19"/>
      <c r="C42" s="19"/>
      <c r="D42" s="19"/>
      <c r="E42" s="20"/>
      <c r="F42" s="8">
        <f>SUM(F35:F41)</f>
        <v>0</v>
      </c>
    </row>
    <row r="43" spans="1:8" ht="15.75" thickBot="1">
      <c r="A43" s="21" t="s">
        <v>80</v>
      </c>
      <c r="B43" s="22"/>
      <c r="C43" s="22"/>
      <c r="D43" s="22"/>
      <c r="E43" s="22"/>
      <c r="F43" s="23"/>
    </row>
    <row r="44" spans="1:8" ht="26.25" thickBot="1">
      <c r="A44" s="11" t="s">
        <v>81</v>
      </c>
      <c r="B44" s="16" t="s">
        <v>82</v>
      </c>
      <c r="C44" s="16" t="s">
        <v>83</v>
      </c>
      <c r="D44" s="14">
        <v>2</v>
      </c>
      <c r="E44" s="3"/>
      <c r="F44" s="2">
        <f>IF(D44*E44&gt;=4,4,D44*E44)</f>
        <v>0</v>
      </c>
    </row>
    <row r="45" spans="1:8" ht="15.75" thickBot="1">
      <c r="A45" s="18" t="s">
        <v>98</v>
      </c>
      <c r="B45" s="19"/>
      <c r="C45" s="19"/>
      <c r="D45" s="19"/>
      <c r="E45" s="20"/>
      <c r="F45" s="8">
        <f>F44</f>
        <v>0</v>
      </c>
    </row>
    <row r="46" spans="1:8" ht="15.75" thickBot="1">
      <c r="A46" s="21" t="s">
        <v>84</v>
      </c>
      <c r="B46" s="22"/>
      <c r="C46" s="22"/>
      <c r="D46" s="22"/>
      <c r="E46" s="22"/>
      <c r="F46" s="23"/>
    </row>
    <row r="47" spans="1:8" ht="39" thickBot="1">
      <c r="A47" s="11" t="s">
        <v>85</v>
      </c>
      <c r="B47" s="17" t="s">
        <v>86</v>
      </c>
      <c r="C47" s="16" t="s">
        <v>87</v>
      </c>
      <c r="D47" s="14">
        <v>1</v>
      </c>
      <c r="E47" s="3"/>
      <c r="F47" s="2">
        <f>D47*E47</f>
        <v>0</v>
      </c>
    </row>
    <row r="48" spans="1:8" ht="15.75" thickBot="1">
      <c r="A48" s="18" t="s">
        <v>98</v>
      </c>
      <c r="B48" s="19"/>
      <c r="C48" s="19"/>
      <c r="D48" s="19"/>
      <c r="E48" s="20"/>
      <c r="F48" s="8">
        <f>F47</f>
        <v>0</v>
      </c>
    </row>
    <row r="49" spans="1:8" ht="15.75" thickBot="1">
      <c r="A49" s="21" t="s">
        <v>88</v>
      </c>
      <c r="B49" s="22"/>
      <c r="C49" s="22"/>
      <c r="D49" s="22"/>
      <c r="E49" s="22"/>
      <c r="F49" s="23"/>
    </row>
    <row r="50" spans="1:8" ht="15.75" thickBot="1">
      <c r="A50" s="11" t="s">
        <v>89</v>
      </c>
      <c r="B50" s="16" t="s">
        <v>106</v>
      </c>
      <c r="C50" s="16" t="s">
        <v>90</v>
      </c>
      <c r="D50" s="14">
        <v>1.2</v>
      </c>
      <c r="E50" s="2">
        <f t="shared" ref="E50:E52" si="5">H50/12</f>
        <v>0</v>
      </c>
      <c r="F50" s="2">
        <f>D50*E50</f>
        <v>0</v>
      </c>
      <c r="G50" s="1" t="s">
        <v>115</v>
      </c>
      <c r="H50" s="6"/>
    </row>
    <row r="51" spans="1:8" ht="15.75" thickBot="1">
      <c r="A51" s="11" t="s">
        <v>91</v>
      </c>
      <c r="B51" s="16" t="s">
        <v>107</v>
      </c>
      <c r="C51" s="16" t="s">
        <v>90</v>
      </c>
      <c r="D51" s="14">
        <v>1.2</v>
      </c>
      <c r="E51" s="2">
        <f t="shared" si="5"/>
        <v>0</v>
      </c>
      <c r="F51" s="2">
        <f t="shared" ref="F51:F52" si="6">D51*E51</f>
        <v>0</v>
      </c>
      <c r="G51" s="1" t="s">
        <v>115</v>
      </c>
      <c r="H51" s="6"/>
    </row>
    <row r="52" spans="1:8" ht="15.75" thickBot="1">
      <c r="A52" s="11" t="s">
        <v>92</v>
      </c>
      <c r="B52" s="16" t="s">
        <v>108</v>
      </c>
      <c r="C52" s="16" t="s">
        <v>93</v>
      </c>
      <c r="D52" s="14">
        <v>1</v>
      </c>
      <c r="E52" s="2">
        <f t="shared" si="5"/>
        <v>0</v>
      </c>
      <c r="F52" s="2">
        <f t="shared" si="6"/>
        <v>0</v>
      </c>
      <c r="G52" s="1" t="s">
        <v>115</v>
      </c>
      <c r="H52" s="6"/>
    </row>
    <row r="53" spans="1:8" ht="15.75" thickBot="1">
      <c r="A53" s="18" t="s">
        <v>98</v>
      </c>
      <c r="B53" s="19"/>
      <c r="C53" s="19"/>
      <c r="D53" s="19"/>
      <c r="E53" s="20"/>
      <c r="F53" s="4">
        <f>IF(SUM(F50:F52)&gt;=6,6,SUM(F50:F52))</f>
        <v>0</v>
      </c>
    </row>
    <row r="54" spans="1:8" ht="15.75" thickBot="1">
      <c r="A54" s="21" t="s">
        <v>99</v>
      </c>
      <c r="B54" s="22"/>
      <c r="C54" s="22"/>
      <c r="D54" s="22"/>
      <c r="E54" s="23"/>
      <c r="F54" s="34">
        <f>SUMIF(A1:A53,"SOMA",F1:F53)</f>
        <v>0</v>
      </c>
    </row>
    <row r="55" spans="1:8" ht="26.25" customHeight="1">
      <c r="A55" s="33" t="s">
        <v>94</v>
      </c>
      <c r="B55" s="33"/>
      <c r="C55" s="33"/>
      <c r="D55" s="33"/>
      <c r="E55" s="33"/>
      <c r="F55" s="33"/>
    </row>
    <row r="56" spans="1:8" ht="33" customHeight="1">
      <c r="A56" s="32" t="s">
        <v>95</v>
      </c>
      <c r="B56" s="32"/>
      <c r="C56" s="32"/>
      <c r="D56" s="32"/>
      <c r="E56" s="32"/>
      <c r="F56" s="32"/>
    </row>
    <row r="57" spans="1:8">
      <c r="A57" s="32" t="s">
        <v>102</v>
      </c>
      <c r="B57" s="32"/>
      <c r="C57" s="32"/>
      <c r="D57" s="32"/>
      <c r="E57" s="32"/>
      <c r="F57" s="32"/>
    </row>
    <row r="58" spans="1:8" ht="26.25" customHeight="1">
      <c r="A58" s="32" t="s">
        <v>97</v>
      </c>
      <c r="B58" s="32"/>
      <c r="C58" s="32"/>
      <c r="D58" s="32"/>
      <c r="E58" s="32"/>
      <c r="F58" s="32"/>
    </row>
    <row r="59" spans="1:8">
      <c r="A59" s="32" t="s">
        <v>96</v>
      </c>
      <c r="B59" s="32"/>
      <c r="C59" s="32"/>
      <c r="D59" s="32"/>
      <c r="E59" s="32"/>
      <c r="F59" s="32"/>
    </row>
  </sheetData>
  <mergeCells count="27">
    <mergeCell ref="A42:E42"/>
    <mergeCell ref="A43:F43"/>
    <mergeCell ref="A45:E45"/>
    <mergeCell ref="A58:F58"/>
    <mergeCell ref="A59:F59"/>
    <mergeCell ref="A49:F49"/>
    <mergeCell ref="A53:E53"/>
    <mergeCell ref="A54:E54"/>
    <mergeCell ref="A55:F55"/>
    <mergeCell ref="A56:F56"/>
    <mergeCell ref="A57:F57"/>
    <mergeCell ref="A48:E48"/>
    <mergeCell ref="A10:F10"/>
    <mergeCell ref="A1:F1"/>
    <mergeCell ref="A2:F2"/>
    <mergeCell ref="C3:D3"/>
    <mergeCell ref="A4:F4"/>
    <mergeCell ref="A9:E9"/>
    <mergeCell ref="A46:F46"/>
    <mergeCell ref="A11:F11"/>
    <mergeCell ref="A16:E16"/>
    <mergeCell ref="A17:F17"/>
    <mergeCell ref="A18:F18"/>
    <mergeCell ref="A24:E24"/>
    <mergeCell ref="A25:F25"/>
    <mergeCell ref="A33:E33"/>
    <mergeCell ref="A34:F3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Em Branco</vt:lpstr>
      <vt:lpstr>'Em Branco'!_GoBack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2020-06-03T19:57:41Z</dcterms:created>
  <dcterms:modified xsi:type="dcterms:W3CDTF">2020-12-11T21:41:33Z</dcterms:modified>
</cp:coreProperties>
</file>