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8">
      <text>
        <t xml:space="preserve">Por mes</t>
      </text>
    </comment>
    <comment authorId="0" ref="B9">
      <text>
        <t xml:space="preserve">Por mes</t>
      </text>
    </comment>
    <comment authorId="0" ref="B10">
      <text>
        <t xml:space="preserve">Por Portaria finalizada com relatório</t>
      </text>
    </comment>
    <comment authorId="0" ref="B11">
      <text>
        <t xml:space="preserve">Por Portaria finalizada com relatório</t>
      </text>
    </comment>
    <comment authorId="0" ref="B16">
      <text>
        <t xml:space="preserve">Orientações apenas no programa</t>
      </text>
    </comment>
    <comment authorId="0" ref="B17">
      <text>
        <t xml:space="preserve">Orientações apenas no programa</t>
      </text>
    </comment>
    <comment authorId="0" ref="B23">
      <text>
        <t xml:space="preserve">Será acumulativo.
Ex. se teve uma orientação e outra co-orientação  no ano vigente, e teve uma publicação com cada discente, então colocar no ano correspondente 2</t>
      </text>
    </comment>
    <comment authorId="0" ref="B24">
      <text>
        <t xml:space="preserve">Será acumulativo e para cada discente.</t>
      </text>
    </comment>
    <comment authorId="0" ref="B25">
      <text>
        <t xml:space="preserve">Será acumulativo e para cada discente.</t>
      </text>
    </comment>
    <comment authorId="0" ref="B26">
      <text>
        <t xml:space="preserve">Será acumulativo e para cada discente.</t>
      </text>
    </comment>
    <comment authorId="0" ref="B27">
      <text>
        <t xml:space="preserve">Será acumulativo e para cada discente de IC.</t>
      </text>
    </comment>
    <comment authorId="0" ref="B41">
      <text>
        <t xml:space="preserve">Na área de Física ou áreas a fins</t>
      </text>
    </comment>
    <comment authorId="0" ref="B42">
      <text>
        <t xml:space="preserve">Na área de Física ou áreas a fins</t>
      </text>
    </comment>
    <comment authorId="0" ref="B43">
      <text>
        <t xml:space="preserve">Na área de Física ou áreas a fins</t>
      </text>
    </comment>
    <comment authorId="0" ref="B44">
      <text>
        <t xml:space="preserve">Na área de Física ou áreas a fins</t>
      </text>
    </comment>
    <comment authorId="0" ref="B45">
      <text>
        <t xml:space="preserve">Projetos vigentes acima de um milhão de reais</t>
      </text>
    </comment>
    <comment authorId="0" ref="B50">
      <text>
        <t xml:space="preserve">Quando um dos autores for do programa.
Ex. se tiver 2 artigos nesta modalidade  escrever no ano correspondente 2</t>
      </text>
    </comment>
    <comment authorId="0" ref="B51">
      <text>
        <t xml:space="preserve">Quando dois dos autores for do programa.
Ex. se tiver 2 artigos nesta modalidade  escrever no ano correspondente 2</t>
      </text>
    </comment>
    <comment authorId="0" ref="B52">
      <text>
        <t xml:space="preserve">Quando três dos autores for do programa.
Ex. se tiver 2 artigos nesta modalidade  escrever no ano correspondente 2</t>
      </text>
    </comment>
    <comment authorId="0" ref="B53">
      <text>
        <t xml:space="preserve">Quando quatro dos autores for do programa.
Ex. se tiver 2 artigos nesta modalidade  escrever no ano correspondente 2</t>
      </text>
    </comment>
    <comment authorId="0" ref="B54">
      <text>
        <t xml:space="preserve">Quando mais de cinco dos autores for do programa.
Ex. se tiver 2 artigos nesta modalidade  escrever no ano correspondente 2</t>
      </text>
    </comment>
    <comment authorId="0" ref="B55">
      <text>
        <t xml:space="preserve">Quando dois ou mais docentes colaboram entre linhas de pesquisa teórico e experimental.
Ex. se tiver 2 artigos nesta modalidade  escrever no ano correspondente 2</t>
      </text>
    </comment>
    <comment authorId="0" ref="B56">
      <text>
        <t xml:space="preserve">A classificação deve ser feita para artigo. Não repetir a contagem se já contou na linha imediata superior.</t>
      </text>
    </comment>
    <comment authorId="0" ref="B57">
      <text>
        <t xml:space="preserve">A classificação deve ser feita para artigo. Não repetir a contagem se já contou na linha imediata superior.</t>
      </text>
    </comment>
    <comment authorId="0" ref="B58">
      <text>
        <t xml:space="preserve">Artigo em colaboração com pesquisadores fora do Brasil</t>
      </text>
    </comment>
    <comment authorId="0" ref="B59">
      <text>
        <t xml:space="preserve">Não repetir a contagem se um dado artigo teve colaboração nacional e internacional. Conta apenas o internacional.</t>
      </text>
    </comment>
    <comment authorId="0" ref="B60">
      <text>
        <t xml:space="preserve">Artigo com alto factor de impacto</t>
      </text>
    </comment>
    <comment authorId="0" ref="B61">
      <text>
        <t xml:space="preserve">Artigo com alto factor de impacto</t>
      </text>
    </comment>
    <comment authorId="0" ref="B62">
      <text>
        <t xml:space="preserve">Artigo com alto factor de impacto</t>
      </text>
    </comment>
    <comment authorId="0" ref="B66">
      <text>
        <t xml:space="preserve">Se já foi convidado num evento. Não contar como participante do evento.</t>
      </text>
    </comment>
    <comment authorId="0" ref="B67">
      <text>
        <t xml:space="preserve">Se já foi convidado num evento. Não contar como participante do evento.</t>
      </text>
    </comment>
    <comment authorId="0" ref="B68">
      <text>
        <t xml:space="preserve">Se já foi convidado num evento. Não contar como participante do evento.</t>
      </text>
    </comment>
    <comment authorId="0" ref="B75">
      <text>
        <t xml:space="preserve">Inserir aqui todos os projetos financiados até um milhão de reais.</t>
      </text>
    </comment>
    <comment authorId="0" ref="B76">
      <text>
        <t xml:space="preserve">Inserir aqui se está coordenando projetos envolvendo divulgação cientifica</t>
      </text>
    </comment>
  </commentList>
</comments>
</file>

<file path=xl/sharedStrings.xml><?xml version="1.0" encoding="utf-8"?>
<sst xmlns="http://schemas.openxmlformats.org/spreadsheetml/2006/main" count="146" uniqueCount="92">
  <si>
    <r>
      <rPr>
        <rFont val="Arial"/>
        <b/>
        <color rgb="FFFF0000"/>
        <sz val="16.0"/>
      </rPr>
      <t xml:space="preserve">Atenção: </t>
    </r>
    <r>
      <rPr>
        <rFont val="Arial"/>
        <b val="0"/>
        <color rgb="FFFF0000"/>
        <sz val="16.0"/>
      </rPr>
      <t>Preencher apenas com numeros inteiros! se não tiver atividade deixar em branco</t>
    </r>
  </si>
  <si>
    <t>1. Atividades Administrativas</t>
  </si>
  <si>
    <t>Atividades PPG-Física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</si>
  <si>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</si>
  <si>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</si>
  <si>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</si>
  <si>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</si>
  <si>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</si>
  <si>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</si>
  <si>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</si>
  <si>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</si>
  <si>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</si>
  <si>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Coordenação/adjunto</t>
  </si>
  <si>
    <t>Membro do colegiado</t>
  </si>
  <si>
    <t>Presidente da Comissão</t>
  </si>
  <si>
    <t>Membro da comissão</t>
  </si>
  <si>
    <t>2. Ensino</t>
  </si>
  <si>
    <t>Atividades</t>
  </si>
  <si>
    <t>Orientação</t>
  </si>
  <si>
    <t>Orientação de mestrado no programa</t>
  </si>
  <si>
    <t>Co-orientação de mestrado no programa</t>
  </si>
  <si>
    <t>Orientação de IC</t>
  </si>
  <si>
    <t>Orientação de TCC</t>
  </si>
  <si>
    <t>Supervisão Pós-Doc vinculado ao programa</t>
  </si>
  <si>
    <t>Tempo</t>
  </si>
  <si>
    <t>Tempo de dissertação &lt;24 meses</t>
  </si>
  <si>
    <t>Tempo de dissertação =24 meses</t>
  </si>
  <si>
    <t>Produção</t>
  </si>
  <si>
    <t>Publicação com discente de mestrado</t>
  </si>
  <si>
    <t>Dissertação em Inglês</t>
  </si>
  <si>
    <t>Apresentação em evento internacional</t>
  </si>
  <si>
    <t>Apresentação em evento nacional</t>
  </si>
  <si>
    <t>Publicação com discente de IC</t>
  </si>
  <si>
    <t>3. Pontuação relacionada a produção científica individual do docente</t>
  </si>
  <si>
    <t>Artigos</t>
  </si>
  <si>
    <t>Artigos qualis A1</t>
  </si>
  <si>
    <t>Artigos qualis A2</t>
  </si>
  <si>
    <t>Artigos qualis A3</t>
  </si>
  <si>
    <t>Artigos qualis A4</t>
  </si>
  <si>
    <t>Artigos qualis B1</t>
  </si>
  <si>
    <t>Artigos qualis B2</t>
  </si>
  <si>
    <t>Artigos qualis B3</t>
  </si>
  <si>
    <t>Artigos qualis B4</t>
  </si>
  <si>
    <t>Artigos qualis C ou sem qualis</t>
  </si>
  <si>
    <t>Outros</t>
  </si>
  <si>
    <t>Livros (ISBN)</t>
  </si>
  <si>
    <t>Capítulo de livros (ISBN)</t>
  </si>
  <si>
    <t>Patente</t>
  </si>
  <si>
    <t>Software</t>
  </si>
  <si>
    <t>Coordende de Grandes Projetos</t>
  </si>
  <si>
    <t>4. Contribuição para Produção Científica do Programa</t>
  </si>
  <si>
    <t>Contribuição</t>
  </si>
  <si>
    <t>Contribuição no artigo 1 autor</t>
  </si>
  <si>
    <t>Contribuição no artigo 2 autores</t>
  </si>
  <si>
    <t>Contribuição no artigo 3 autores</t>
  </si>
  <si>
    <t>Contribuição no artigo 4 autores</t>
  </si>
  <si>
    <t>Contribuição no artigo +5 autores</t>
  </si>
  <si>
    <t>PPGFísica</t>
  </si>
  <si>
    <t>Colaboração teórico e experimental</t>
  </si>
  <si>
    <t>Colaboração entre diferentes linhas</t>
  </si>
  <si>
    <t>Colaboração entre a mesma linha</t>
  </si>
  <si>
    <t>Externo</t>
  </si>
  <si>
    <t>Colaborador  externo interncional</t>
  </si>
  <si>
    <t>Colaborador externo nacional</t>
  </si>
  <si>
    <t>FI do artigo</t>
  </si>
  <si>
    <t>Artigo com fator impacto (fi): 20&gt;=fi</t>
  </si>
  <si>
    <t>Artigo com fator de impacto: 15&lt;=fi&lt;20</t>
  </si>
  <si>
    <t>Artigo com fator de impacto: 10&lt;fi&lt;15</t>
  </si>
  <si>
    <t>Part. em evento</t>
  </si>
  <si>
    <t>Convidado evento internacional</t>
  </si>
  <si>
    <t>Convidado evento nacional</t>
  </si>
  <si>
    <t>Convidado evento local</t>
  </si>
  <si>
    <t>Participação evento internacional</t>
  </si>
  <si>
    <t>Participação evento nacional</t>
  </si>
  <si>
    <t>Participação evento local</t>
  </si>
  <si>
    <t>Org. de evento</t>
  </si>
  <si>
    <t>Coordenador de organização de evento Int.</t>
  </si>
  <si>
    <t>Coordenador de organização de evento Nac.</t>
  </si>
  <si>
    <t>Coordenador de organização de evento Loc.</t>
  </si>
  <si>
    <t>Comitê de organização de evento Int.</t>
  </si>
  <si>
    <t>Comitê de organização de evento Nac.</t>
  </si>
  <si>
    <t>Comitê de organização de evento Loc.</t>
  </si>
  <si>
    <t>Coordenador de projeto Financiado</t>
  </si>
  <si>
    <t>Popularização da Ciência</t>
  </si>
  <si>
    <t>NÃO ALTERAR OS DADOS ABAIXO!!</t>
  </si>
  <si>
    <t>Resultado anual</t>
  </si>
  <si>
    <t>Administrativos</t>
  </si>
  <si>
    <t>Ensino</t>
  </si>
  <si>
    <t>Prod. Científica  (Artg. Eq.A1)</t>
  </si>
  <si>
    <t>Prod. Científica (Artg. A1A4)</t>
  </si>
  <si>
    <t>Prod. Programa</t>
  </si>
  <si>
    <t>Média quadrienio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</si>
</sst>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sz val="12.0"/>
      <color theme="1"/>
      <name val="Calibri"/>
    </font>
    <font>
      <b/>
      <sz val="16.0"/>
      <color rgb="FFFF0000"/>
      <name val="Arial"/>
    </font>
    <font>
      <color theme="1"/>
      <name val="Calibri"/>
    </font>
    <font>
      <sz val="12.0"/>
      <color theme="1"/>
      <name val="Arial"/>
    </font>
    <font>
      <color rgb="FF434343"/>
      <name val="Calibri"/>
    </font>
    <font>
      <sz val="12.0"/>
      <color rgb="FF434343"/>
      <name val="Calibri"/>
    </font>
    <font>
      <b/>
      <sz val="16.0"/>
      <color theme="1"/>
      <name val="Calibri"/>
    </font>
    <font/>
    <font>
      <color theme="1"/>
      <name val="Verdana"/>
    </font>
  </fonts>
  <fills count="14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ED7D31"/>
        <bgColor rgb="FFED7D31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70AD47"/>
        <bgColor rgb="FF70AD47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EA9999"/>
        <bgColor rgb="FFEA9999"/>
      </patternFill>
    </fill>
    <fill>
      <patternFill patternType="solid">
        <fgColor rgb="FFFF4242"/>
        <bgColor rgb="FFFF4242"/>
      </patternFill>
    </fill>
    <fill>
      <patternFill patternType="solid">
        <fgColor rgb="FFE06666"/>
        <bgColor rgb="FFE0666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top"/>
    </xf>
    <xf borderId="0" fillId="0" fontId="1" numFmtId="0" xfId="0" applyAlignment="1" applyFont="1">
      <alignment vertical="bottom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vertical="bottom"/>
    </xf>
    <xf borderId="0" fillId="4" fontId="1" numFmtId="0" xfId="0" applyAlignment="1" applyFill="1" applyFont="1">
      <alignment vertical="bottom"/>
    </xf>
    <xf borderId="0" fillId="5" fontId="1" numFmtId="0" xfId="0" applyAlignment="1" applyFill="1" applyFont="1">
      <alignment vertical="bottom"/>
    </xf>
    <xf borderId="0" fillId="6" fontId="3" numFmtId="0" xfId="0" applyAlignment="1" applyFill="1" applyFont="1">
      <alignment horizontal="left" textRotation="90" vertical="center"/>
    </xf>
    <xf borderId="0" fillId="6" fontId="1" numFmtId="0" xfId="0" applyAlignment="1" applyFont="1">
      <alignment vertical="bottom"/>
    </xf>
    <xf borderId="0" fillId="7" fontId="1" numFmtId="0" xfId="0" applyAlignment="1" applyFill="1" applyFont="1">
      <alignment vertical="bottom"/>
    </xf>
    <xf borderId="0" fillId="7" fontId="3" numFmtId="0" xfId="0" applyAlignment="1" applyFont="1">
      <alignment textRotation="90" vertical="center"/>
    </xf>
    <xf borderId="0" fillId="6" fontId="3" numFmtId="0" xfId="0" applyAlignment="1" applyFont="1">
      <alignment textRotation="90" vertical="center"/>
    </xf>
    <xf borderId="0" fillId="8" fontId="1" numFmtId="0" xfId="0" applyAlignment="1" applyFill="1" applyFont="1">
      <alignment vertical="bottom"/>
    </xf>
    <xf borderId="0" fillId="9" fontId="3" numFmtId="0" xfId="0" applyAlignment="1" applyFill="1" applyFont="1">
      <alignment textRotation="90" vertical="center"/>
    </xf>
    <xf borderId="0" fillId="9" fontId="1" numFmtId="0" xfId="0" applyAlignment="1" applyFont="1">
      <alignment vertical="bottom"/>
    </xf>
    <xf borderId="0" fillId="10" fontId="1" numFmtId="0" xfId="0" applyAlignment="1" applyFill="1" applyFont="1">
      <alignment vertical="bottom"/>
    </xf>
    <xf borderId="0" fillId="10" fontId="3" numFmtId="0" xfId="0" applyAlignment="1" applyFont="1">
      <alignment textRotation="90" vertical="center"/>
    </xf>
    <xf borderId="0" fillId="10" fontId="4" numFmtId="0" xfId="0" applyAlignment="1" applyFont="1">
      <alignment vertical="bottom"/>
    </xf>
    <xf borderId="0" fillId="7" fontId="1" numFmtId="0" xfId="0" applyAlignment="1" applyFont="1">
      <alignment readingOrder="0" vertical="bottom"/>
    </xf>
    <xf borderId="0" fillId="7" fontId="5" numFmtId="0" xfId="0" applyAlignment="1" applyFont="1">
      <alignment readingOrder="0" textRotation="90" vertical="center"/>
    </xf>
    <xf borderId="0" fillId="7" fontId="6" numFmtId="0" xfId="0" applyAlignment="1" applyFont="1">
      <alignment readingOrder="0"/>
    </xf>
    <xf borderId="0" fillId="7" fontId="6" numFmtId="0" xfId="0" applyAlignment="1" applyFont="1">
      <alignment vertical="bottom"/>
    </xf>
    <xf borderId="0" fillId="7" fontId="6" numFmtId="0" xfId="0" applyAlignment="1" applyFont="1">
      <alignment readingOrder="0" vertical="bottom"/>
    </xf>
    <xf borderId="0" fillId="6" fontId="6" numFmtId="0" xfId="0" applyAlignment="1" applyFont="1">
      <alignment readingOrder="0" vertical="top"/>
    </xf>
    <xf borderId="0" fillId="6" fontId="6" numFmtId="0" xfId="0" applyAlignment="1" applyFont="1">
      <alignment vertical="bottom"/>
    </xf>
    <xf borderId="0" fillId="7" fontId="6" numFmtId="0" xfId="0" applyAlignment="1" applyFont="1">
      <alignment readingOrder="0" vertical="top"/>
    </xf>
    <xf borderId="1" fillId="0" fontId="1" numFmtId="0" xfId="0" applyAlignment="1" applyBorder="1" applyFont="1">
      <alignment vertical="bottom"/>
    </xf>
    <xf borderId="1" fillId="11" fontId="1" numFmtId="0" xfId="0" applyBorder="1" applyFill="1" applyFont="1"/>
    <xf borderId="2" fillId="12" fontId="7" numFmtId="0" xfId="0" applyAlignment="1" applyBorder="1" applyFill="1" applyFont="1">
      <alignment readingOrder="0" vertical="center"/>
    </xf>
    <xf borderId="3" fillId="0" fontId="8" numFmtId="0" xfId="0" applyBorder="1" applyFont="1"/>
    <xf borderId="4" fillId="0" fontId="8" numFmtId="0" xfId="0" applyBorder="1" applyFont="1"/>
    <xf borderId="1" fillId="11" fontId="1" numFmtId="0" xfId="0" applyAlignment="1" applyBorder="1" applyFont="1">
      <alignment vertical="bottom"/>
    </xf>
    <xf borderId="5" fillId="0" fontId="8" numFmtId="0" xfId="0" applyBorder="1" applyFont="1"/>
    <xf borderId="6" fillId="0" fontId="8" numFmtId="0" xfId="0" applyBorder="1" applyFont="1"/>
    <xf borderId="7" fillId="0" fontId="8" numFmtId="0" xfId="0" applyBorder="1" applyFont="1"/>
    <xf borderId="0" fillId="13" fontId="1" numFmtId="0" xfId="0" applyAlignment="1" applyFill="1" applyFont="1">
      <alignment vertical="bottom"/>
    </xf>
    <xf borderId="0" fillId="0" fontId="9" numFmtId="0" xfId="0" applyFont="1"/>
    <xf borderId="0" fillId="0" fontId="9" numFmtId="2" xfId="0" applyFont="1" applyNumberFormat="1"/>
    <xf borderId="0" fillId="8" fontId="1" numFmtId="0" xfId="0" applyAlignment="1" applyFont="1">
      <alignment vertical="bottom"/>
    </xf>
    <xf borderId="0" fillId="9" fontId="1" numFmtId="0" xfId="0" applyAlignment="1" applyFont="1">
      <alignment vertical="bottom"/>
    </xf>
    <xf borderId="0" fillId="9" fontId="1" numFmtId="2" xfId="0" applyAlignment="1" applyFont="1" applyNumberFormat="1">
      <alignment horizontal="right" vertical="bottom"/>
    </xf>
    <xf borderId="0" fillId="10" fontId="1" numFmtId="0" xfId="0" applyAlignment="1" applyFont="1">
      <alignment vertical="bottom"/>
    </xf>
    <xf borderId="0" fillId="10" fontId="1" numFmtId="2" xfId="0" applyAlignment="1" applyFont="1" applyNumberFormat="1">
      <alignment horizontal="right" vertical="bottom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E91D63"/>
          <bgColor rgb="FFE91D63"/>
        </patternFill>
      </fill>
      <border/>
    </dxf>
    <dxf>
      <font/>
      <fill>
        <patternFill patternType="solid">
          <fgColor rgb="FFFDDCE8"/>
          <bgColor rgb="FFFDDCE8"/>
        </patternFill>
      </fill>
      <border/>
    </dxf>
  </dxfs>
  <tableStyles count="2">
    <tableStyle count="3" pivot="0" name="Página1-style">
      <tableStyleElement dxfId="1" type="headerRow"/>
      <tableStyleElement dxfId="2" type="firstRowStripe"/>
      <tableStyleElement dxfId="3" type="secondRowStripe"/>
    </tableStyle>
    <tableStyle count="3" pivot="0" name="Página1-style 2">
      <tableStyleElement dxfId="4" type="headerRow"/>
      <tableStyleElement dxfId="2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91:AA96" displayName="Table_1" id="1">
  <tableColumns count="2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</tableColumns>
  <tableStyleInfo name="Página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82:AA87" displayName="Table_2" id="2">
  <tableColumns count="2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</tableColumns>
  <tableStyleInfo name="Página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6" Type="http://schemas.openxmlformats.org/officeDocument/2006/relationships/table" Target="../tables/table1.xml"/><Relationship Id="rId7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57"/>
    <col customWidth="1" min="2" max="2" width="67.0"/>
    <col customWidth="1" min="3" max="3" width="6.57"/>
    <col customWidth="1" min="4" max="4" width="7.14"/>
    <col customWidth="1" min="5" max="5" width="7.0"/>
    <col customWidth="1" min="6" max="6" width="7.43"/>
    <col customWidth="1" min="7" max="7" width="6.71"/>
    <col customWidth="1" min="8" max="9" width="7.0"/>
    <col customWidth="1" min="10" max="10" width="6.86"/>
    <col customWidth="1" min="11" max="11" width="6.43"/>
    <col customWidth="1" min="12" max="27" width="6.29"/>
  </cols>
  <sheetData>
    <row r="1">
      <c r="A1" s="1"/>
      <c r="B1" s="2" t="s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1"/>
      <c r="B4" s="1" t="s">
        <v>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4"/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5"/>
      <c r="B8" s="5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A9" s="6"/>
      <c r="B9" s="6" t="s">
        <v>13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5"/>
      <c r="B10" s="5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>
      <c r="A11" s="6"/>
      <c r="B11" s="6" t="s">
        <v>15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1"/>
      <c r="B12" s="1"/>
      <c r="C12" s="1"/>
      <c r="D12" s="1"/>
      <c r="E12" s="1"/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1"/>
      <c r="B13" s="1" t="s">
        <v>16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7"/>
      <c r="B15" s="7" t="s">
        <v>17</v>
      </c>
      <c r="C15" s="7" t="s">
        <v>3</v>
      </c>
      <c r="D15" s="7" t="s">
        <v>4</v>
      </c>
      <c r="E15" s="7" t="s">
        <v>5</v>
      </c>
      <c r="F15" s="7" t="s">
        <v>6</v>
      </c>
      <c r="G15" s="7" t="s">
        <v>7</v>
      </c>
      <c r="H15" s="7" t="s">
        <v>8</v>
      </c>
      <c r="I15" s="7" t="s">
        <v>9</v>
      </c>
      <c r="J15" s="7" t="s">
        <v>10</v>
      </c>
      <c r="K15" s="7" t="s">
        <v>11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8" t="s">
        <v>18</v>
      </c>
      <c r="B16" s="9" t="s">
        <v>19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B17" s="10" t="s">
        <v>20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>
      <c r="B18" s="9" t="s">
        <v>21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B19" s="10" t="s">
        <v>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>
      <c r="B20" s="9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>
      <c r="A21" s="11" t="s">
        <v>24</v>
      </c>
      <c r="B21" s="10" t="s">
        <v>25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>
      <c r="B22" s="9" t="s">
        <v>26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>
      <c r="A23" s="12" t="s">
        <v>27</v>
      </c>
      <c r="B23" s="10" t="s">
        <v>28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>
      <c r="B24" s="9" t="s">
        <v>29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>
      <c r="B25" s="10" t="s">
        <v>30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>
      <c r="B26" s="9" t="s">
        <v>31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>
      <c r="B27" s="10" t="s">
        <v>32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1"/>
      <c r="B29" s="1" t="s">
        <v>33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13"/>
      <c r="B31" s="13" t="s">
        <v>17</v>
      </c>
      <c r="C31" s="13" t="s">
        <v>3</v>
      </c>
      <c r="D31" s="13" t="s">
        <v>4</v>
      </c>
      <c r="E31" s="13" t="s">
        <v>5</v>
      </c>
      <c r="F31" s="13" t="s">
        <v>6</v>
      </c>
      <c r="G31" s="13" t="s">
        <v>7</v>
      </c>
      <c r="H31" s="13" t="s">
        <v>8</v>
      </c>
      <c r="I31" s="13" t="s">
        <v>9</v>
      </c>
      <c r="J31" s="13" t="s">
        <v>10</v>
      </c>
      <c r="K31" s="13" t="s">
        <v>11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>
      <c r="A32" s="14" t="s">
        <v>34</v>
      </c>
      <c r="B32" s="15" t="s">
        <v>35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>
      <c r="B33" s="16" t="s">
        <v>36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>
      <c r="B34" s="15" t="s">
        <v>37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>
      <c r="B35" s="16" t="s">
        <v>38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>
      <c r="B36" s="15" t="s">
        <v>39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>
      <c r="B37" s="16" t="s">
        <v>40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>
      <c r="B38" s="15" t="s">
        <v>41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>
      <c r="B39" s="16" t="s">
        <v>42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>
      <c r="B40" s="15" t="s">
        <v>43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>
      <c r="A41" s="17" t="s">
        <v>44</v>
      </c>
      <c r="B41" s="16" t="s">
        <v>45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>
      <c r="B42" s="15" t="s">
        <v>46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>
      <c r="B43" s="18" t="s">
        <v>47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>
      <c r="B45" s="18" t="s">
        <v>49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1"/>
      <c r="B47" s="1" t="s">
        <v>50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7"/>
      <c r="B49" s="7" t="s">
        <v>17</v>
      </c>
      <c r="C49" s="7" t="s">
        <v>3</v>
      </c>
      <c r="D49" s="7" t="s">
        <v>4</v>
      </c>
      <c r="E49" s="7" t="s">
        <v>5</v>
      </c>
      <c r="F49" s="7" t="s">
        <v>6</v>
      </c>
      <c r="G49" s="7" t="s">
        <v>7</v>
      </c>
      <c r="H49" s="7" t="s">
        <v>8</v>
      </c>
      <c r="I49" s="7" t="s">
        <v>9</v>
      </c>
      <c r="J49" s="7" t="s">
        <v>10</v>
      </c>
      <c r="K49" s="7" t="s">
        <v>11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12" t="s">
        <v>51</v>
      </c>
      <c r="B50" s="9" t="s">
        <v>52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>
      <c r="B51" s="10" t="s">
        <v>53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>
      <c r="B52" s="9" t="s">
        <v>54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>
      <c r="B53" s="10" t="s">
        <v>55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>
      <c r="B54" s="9" t="s">
        <v>56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>
      <c r="A55" s="11" t="s">
        <v>57</v>
      </c>
      <c r="B55" s="10" t="s">
        <v>58</v>
      </c>
      <c r="C55" s="1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>
      <c r="B56" s="9" t="s">
        <v>59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>
      <c r="B57" s="10" t="s">
        <v>60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>
      <c r="A58" s="12" t="s">
        <v>61</v>
      </c>
      <c r="B58" s="9" t="s">
        <v>62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>
      <c r="B59" s="10" t="s">
        <v>63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>
      <c r="A60" s="20" t="s">
        <v>64</v>
      </c>
      <c r="B60" s="21" t="s">
        <v>65</v>
      </c>
      <c r="C60" s="22"/>
      <c r="D60" s="23"/>
      <c r="E60" s="23"/>
      <c r="F60" s="23"/>
      <c r="G60" s="23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>
      <c r="B61" s="24" t="s">
        <v>66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>
      <c r="B62" s="26" t="s">
        <v>67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>
      <c r="A63" s="11" t="s">
        <v>68</v>
      </c>
      <c r="B63" s="9" t="s">
        <v>69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>
      <c r="B64" s="10" t="s">
        <v>70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>
      <c r="B65" s="9" t="s">
        <v>71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>
      <c r="B66" s="10" t="s">
        <v>72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>
      <c r="B67" s="9" t="s">
        <v>73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>
      <c r="B68" s="10" t="s">
        <v>74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>
      <c r="A69" s="12" t="s">
        <v>75</v>
      </c>
      <c r="B69" s="9" t="s">
        <v>76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>
      <c r="B70" s="10" t="s">
        <v>77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>
      <c r="B71" s="9" t="s">
        <v>78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>
      <c r="B72" s="10" t="s">
        <v>79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>
      <c r="B73" s="9" t="s">
        <v>80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>
      <c r="B74" s="10" t="s">
        <v>81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>
      <c r="A75" s="10"/>
      <c r="B75" s="9" t="s">
        <v>82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>
      <c r="A76" s="10"/>
      <c r="B76" s="10" t="s">
        <v>83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>
      <c r="A78" s="28"/>
      <c r="B78" s="29" t="s">
        <v>84</v>
      </c>
      <c r="C78" s="30"/>
      <c r="D78" s="30"/>
      <c r="E78" s="30"/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>
      <c r="A79" s="28"/>
      <c r="B79" s="33"/>
      <c r="C79" s="34"/>
      <c r="D79" s="34"/>
      <c r="E79" s="34"/>
      <c r="F79" s="35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>
      <c r="A80" s="1"/>
      <c r="B80" s="1" t="s">
        <v>85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6"/>
      <c r="B82" s="36" t="s">
        <v>17</v>
      </c>
      <c r="C82" s="36" t="s">
        <v>3</v>
      </c>
      <c r="D82" s="36" t="s">
        <v>4</v>
      </c>
      <c r="E82" s="36" t="s">
        <v>5</v>
      </c>
      <c r="F82" s="36" t="s">
        <v>6</v>
      </c>
      <c r="G82" s="36" t="s">
        <v>7</v>
      </c>
      <c r="H82" s="36" t="s">
        <v>8</v>
      </c>
      <c r="I82" s="36" t="s">
        <v>9</v>
      </c>
      <c r="J82" s="36" t="s">
        <v>10</v>
      </c>
      <c r="K82" s="36" t="s">
        <v>11</v>
      </c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>
      <c r="A83" s="37"/>
      <c r="B83" s="37" t="s">
        <v>86</v>
      </c>
      <c r="C83" s="38">
        <f t="shared" ref="C83:F83" si="1">C8*0.35+0.1*C9+0.85*C10+0.35*C11</f>
        <v>0</v>
      </c>
      <c r="D83" s="38">
        <f t="shared" si="1"/>
        <v>0</v>
      </c>
      <c r="E83" s="38">
        <f t="shared" si="1"/>
        <v>0</v>
      </c>
      <c r="F83" s="38">
        <f t="shared" si="1"/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>
      <c r="A84" s="37"/>
      <c r="B84" s="37" t="s">
        <v>87</v>
      </c>
      <c r="C84" s="38">
        <f t="shared" ref="C84:F84" si="2">(SUM(C16:C17)*0.2+IF(C18&gt;=5,5,C18)*0.1+IF(C19&gt;=5,5,C19)*0.1+C21*0.35+C22*0+C23*1+C24*0.85+C25*0.5+C26*0.35+C27*1)</f>
        <v>0</v>
      </c>
      <c r="D84" s="38">
        <f t="shared" si="2"/>
        <v>0</v>
      </c>
      <c r="E84" s="38">
        <f t="shared" si="2"/>
        <v>0</v>
      </c>
      <c r="F84" s="38">
        <f t="shared" si="2"/>
        <v>0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>
      <c r="A85" s="37"/>
      <c r="B85" s="37" t="s">
        <v>88</v>
      </c>
      <c r="C85" s="38">
        <f t="shared" ref="C85:F85" si="3">C32*1+C33*0.85+C34*0.7+C35*0.6+C36*0.5+C37*0.35+C38*0.2+C39*0.1+C40*0+C41*1+C42*0.35+C43*1+C44*0.1+C45*1</f>
        <v>0</v>
      </c>
      <c r="D85" s="38">
        <f t="shared" si="3"/>
        <v>0</v>
      </c>
      <c r="E85" s="38">
        <f t="shared" si="3"/>
        <v>0</v>
      </c>
      <c r="F85" s="38">
        <f t="shared" si="3"/>
        <v>0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>
      <c r="A86" s="37"/>
      <c r="B86" s="37" t="s">
        <v>89</v>
      </c>
      <c r="C86" s="38">
        <f t="shared" ref="C86:F86" si="4">SUM(C32:C35)</f>
        <v>0</v>
      </c>
      <c r="D86" s="38">
        <f t="shared" si="4"/>
        <v>0</v>
      </c>
      <c r="E86" s="38">
        <f t="shared" si="4"/>
        <v>0</v>
      </c>
      <c r="F86" s="38">
        <f t="shared" si="4"/>
        <v>0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>
      <c r="A87" s="37"/>
      <c r="B87" s="37" t="s">
        <v>90</v>
      </c>
      <c r="C87" s="38">
        <f t="shared" ref="C87:F87" si="5">(C50*1+C51*0.85+C52*0.7+C53*0.6+C54*0.5+C55*1+C56*0.85+C57*0.6+C58*1+C59*0.85+C60*1+C61*0.85+C62*0.7+C63*1+C64*0.85+C65*0.5+C66*1+C67*0.85+C68*0.5+C69*1+C70*0.85+C71*0.6+C72*0.5+C73*0.35+C74*0.1+C75*0.7+C76*0.6)/3</f>
        <v>0</v>
      </c>
      <c r="D87" s="38">
        <f t="shared" si="5"/>
        <v>0</v>
      </c>
      <c r="E87" s="38">
        <f t="shared" si="5"/>
        <v>0</v>
      </c>
      <c r="F87" s="38">
        <f t="shared" si="5"/>
        <v>0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1"/>
      <c r="B89" s="1" t="s">
        <v>91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9"/>
      <c r="B91" s="39" t="s">
        <v>17</v>
      </c>
      <c r="C91" s="39" t="s">
        <v>3</v>
      </c>
      <c r="D91" s="39" t="s">
        <v>4</v>
      </c>
      <c r="E91" s="39" t="s">
        <v>5</v>
      </c>
      <c r="F91" s="39" t="s">
        <v>6</v>
      </c>
      <c r="G91" s="39" t="s">
        <v>7</v>
      </c>
      <c r="H91" s="39" t="s">
        <v>8</v>
      </c>
      <c r="I91" s="39" t="s">
        <v>9</v>
      </c>
      <c r="J91" s="39" t="s">
        <v>10</v>
      </c>
      <c r="K91" s="39" t="s">
        <v>11</v>
      </c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>
      <c r="A92" s="40"/>
      <c r="B92" s="40" t="s">
        <v>86</v>
      </c>
      <c r="C92" s="40"/>
      <c r="D92" s="40"/>
      <c r="E92" s="40"/>
      <c r="F92" s="41">
        <f t="shared" ref="F92:F96" si="6">SUM(C83:F83)/4</f>
        <v>0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>
      <c r="A93" s="42"/>
      <c r="B93" s="42" t="s">
        <v>87</v>
      </c>
      <c r="C93" s="42"/>
      <c r="D93" s="42"/>
      <c r="E93" s="42"/>
      <c r="F93" s="43">
        <f t="shared" si="6"/>
        <v>0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</row>
    <row r="94">
      <c r="A94" s="40"/>
      <c r="B94" s="40" t="s">
        <v>88</v>
      </c>
      <c r="C94" s="40"/>
      <c r="D94" s="40"/>
      <c r="E94" s="40"/>
      <c r="F94" s="41">
        <f t="shared" si="6"/>
        <v>0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>
      <c r="A95" s="42"/>
      <c r="B95" s="42" t="s">
        <v>89</v>
      </c>
      <c r="C95" s="42"/>
      <c r="D95" s="42"/>
      <c r="E95" s="42"/>
      <c r="F95" s="43">
        <f t="shared" si="6"/>
        <v>0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</row>
    <row r="96">
      <c r="A96" s="40"/>
      <c r="B96" s="40" t="s">
        <v>90</v>
      </c>
      <c r="C96" s="40"/>
      <c r="D96" s="40"/>
      <c r="E96" s="40"/>
      <c r="F96" s="41">
        <f t="shared" si="6"/>
        <v>0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</sheetData>
  <mergeCells count="19">
    <mergeCell ref="B1:N3"/>
    <mergeCell ref="B4:I5"/>
    <mergeCell ref="B13:I14"/>
    <mergeCell ref="A16:A20"/>
    <mergeCell ref="A21:A22"/>
    <mergeCell ref="A23:A27"/>
    <mergeCell ref="B29:I30"/>
    <mergeCell ref="A63:A68"/>
    <mergeCell ref="A69:A74"/>
    <mergeCell ref="B78:F79"/>
    <mergeCell ref="B80:F81"/>
    <mergeCell ref="B89:F90"/>
    <mergeCell ref="A32:A40"/>
    <mergeCell ref="A41:A45"/>
    <mergeCell ref="B47:I48"/>
    <mergeCell ref="A50:A54"/>
    <mergeCell ref="A55:A57"/>
    <mergeCell ref="A58:A59"/>
    <mergeCell ref="A60:A62"/>
  </mergeCells>
  <drawing r:id="rId2"/>
  <legacyDrawing r:id="rId3"/>
  <tableParts count="2">
    <tablePart r:id="rId6"/>
    <tablePart r:id="rId7"/>
  </tableParts>
</worksheet>
</file>