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G:\Meu Drive\PPGCV\Avaliação de currículos\"/>
    </mc:Choice>
  </mc:AlternateContent>
  <xr:revisionPtr revIDLastSave="0" documentId="13_ncr:1_{F15F00C5-A7D2-4407-B3A6-1E4D45116B31}" xr6:coauthVersionLast="47" xr6:coauthVersionMax="47" xr10:uidLastSave="{00000000-0000-0000-0000-000000000000}"/>
  <bookViews>
    <workbookView xWindow="28680" yWindow="-120" windowWidth="20730" windowHeight="11160" xr2:uid="{00000000-000D-0000-FFFF-FFFF00000000}"/>
  </bookViews>
  <sheets>
    <sheet name="Critério"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8" i="1" l="1"/>
  <c r="F97" i="1"/>
  <c r="F103" i="1"/>
  <c r="F102" i="1"/>
  <c r="F101" i="1"/>
  <c r="F100" i="1"/>
  <c r="F94" i="1"/>
  <c r="F93" i="1"/>
  <c r="F92" i="1"/>
  <c r="F91" i="1"/>
  <c r="F90" i="1"/>
  <c r="F89" i="1"/>
  <c r="F85" i="1"/>
  <c r="F104" i="1"/>
  <c r="F99" i="1"/>
  <c r="F55" i="1"/>
  <c r="F56" i="1"/>
  <c r="F57" i="1"/>
  <c r="F58" i="1"/>
  <c r="F59" i="1"/>
  <c r="F60" i="1"/>
  <c r="F61" i="1"/>
  <c r="F62" i="1"/>
  <c r="F63" i="1"/>
  <c r="F54" i="1"/>
  <c r="F52" i="1"/>
  <c r="F48" i="1"/>
  <c r="F49" i="1"/>
  <c r="F50" i="1"/>
  <c r="F51" i="1"/>
  <c r="F47" i="1"/>
  <c r="F46" i="1"/>
  <c r="F44" i="1"/>
  <c r="F45" i="1"/>
  <c r="F43" i="1"/>
  <c r="F37" i="1"/>
  <c r="F36" i="1"/>
  <c r="F35" i="1"/>
  <c r="F21" i="1"/>
  <c r="F20" i="1"/>
  <c r="F19" i="1"/>
  <c r="F18" i="1"/>
  <c r="F16" i="1"/>
  <c r="F15" i="1"/>
  <c r="F14" i="1"/>
  <c r="F13" i="1"/>
  <c r="F17" i="1"/>
  <c r="F12" i="1"/>
  <c r="F86" i="1"/>
  <c r="F38" i="1"/>
  <c r="F28" i="1"/>
  <c r="F105" i="1"/>
  <c r="F96" i="1"/>
  <c r="F95" i="1"/>
  <c r="F88" i="1"/>
  <c r="F87" i="1"/>
  <c r="F84" i="1"/>
  <c r="F83" i="1"/>
  <c r="F82" i="1"/>
  <c r="F78" i="1"/>
  <c r="F77" i="1"/>
  <c r="F76" i="1"/>
  <c r="F75" i="1"/>
  <c r="F74" i="1"/>
  <c r="F73" i="1"/>
  <c r="F72" i="1"/>
  <c r="F71" i="1"/>
  <c r="F70" i="1"/>
  <c r="F69" i="1"/>
  <c r="F30" i="1"/>
  <c r="F29" i="1"/>
  <c r="F27" i="1"/>
  <c r="F26" i="1"/>
  <c r="F64" i="1" l="1"/>
  <c r="F79" i="1"/>
  <c r="F22" i="1"/>
  <c r="F31" i="1"/>
  <c r="F106" i="1"/>
  <c r="F39" i="1"/>
  <c r="F109" i="1" l="1"/>
</calcChain>
</file>

<file path=xl/sharedStrings.xml><?xml version="1.0" encoding="utf-8"?>
<sst xmlns="http://schemas.openxmlformats.org/spreadsheetml/2006/main" count="206" uniqueCount="163">
  <si>
    <r>
      <rPr>
        <b/>
        <sz val="11"/>
        <rFont val="Times New Roman"/>
      </rPr>
      <t>1 – Atividades de Ensino</t>
    </r>
  </si>
  <si>
    <r>
      <rPr>
        <b/>
        <sz val="11"/>
        <rFont val="Times New Roman"/>
      </rPr>
      <t>Item</t>
    </r>
  </si>
  <si>
    <r>
      <rPr>
        <b/>
        <sz val="11"/>
        <rFont val="Times New Roman"/>
      </rPr>
      <t>Pontuação</t>
    </r>
  </si>
  <si>
    <t xml:space="preserve">Pontos /unidade </t>
  </si>
  <si>
    <t>Pontuação</t>
  </si>
  <si>
    <t>2,0 pts/semestre</t>
  </si>
  <si>
    <t>0,025 pts/h/aula. Máximo 10 pts</t>
  </si>
  <si>
    <t>4,0 pts/semestre</t>
  </si>
  <si>
    <t xml:space="preserve">SUBTOTAL </t>
  </si>
  <si>
    <r>
      <rPr>
        <b/>
        <sz val="11"/>
        <rFont val="Times New Roman"/>
      </rPr>
      <t>2 – Atividades de Pesquisa</t>
    </r>
  </si>
  <si>
    <t>8,0 pts/semestre</t>
  </si>
  <si>
    <r>
      <rPr>
        <b/>
        <sz val="11"/>
        <rFont val="Times New Roman"/>
      </rPr>
      <t>3 – Atividades de Extensão</t>
    </r>
  </si>
  <si>
    <t>2,0 pts/semestre. Máximo 10 pts</t>
  </si>
  <si>
    <t>0,01 pts/h. Máximo 10 pts</t>
  </si>
  <si>
    <t>5,0 pts/máximo 15 pts</t>
  </si>
  <si>
    <t>4,0 pts/máximo 12 pts</t>
  </si>
  <si>
    <t>3,0 pts/máximo 15 pts</t>
  </si>
  <si>
    <t>2,0 pts/máximo 10 pts</t>
  </si>
  <si>
    <t>1,0 pts/máximo 10 pts</t>
  </si>
  <si>
    <r>
      <rPr>
        <sz val="11"/>
        <rFont val="Times New Roman"/>
      </rPr>
      <t xml:space="preserve">(*) Documentação emitida pela DRCA
</t>
    </r>
    <r>
      <rPr>
        <sz val="11"/>
        <rFont val="Times New Roman"/>
      </rPr>
      <t>(**) Não pontuado caso já tenha sido pontuado anteriormente</t>
    </r>
  </si>
  <si>
    <t>TOTAL DE PONTOS:</t>
  </si>
  <si>
    <t>SUBTOTAL:</t>
  </si>
  <si>
    <t>PLANILHA PARA PONTUAÇÃO DE CURRÍCULO - PPGCV UFLA Atualizado em 08/12/2025</t>
  </si>
  <si>
    <t>Atesto que o currículo apresentado está:</t>
  </si>
  <si>
    <t>Organizado de acordo com a sequência abaixo determinada</t>
  </si>
  <si>
    <t>Está organizado em ordem cronológica crescente</t>
  </si>
  <si>
    <t>Contém informações dos últimos 10 anos</t>
  </si>
  <si>
    <t>Não contém informações duplicadas</t>
  </si>
  <si>
    <t>CHECK LIST (assinale todas as opções):</t>
  </si>
  <si>
    <t>1.1. Aula na graduação, aperfeiçoamento ou especialização (*)</t>
  </si>
  <si>
    <t>1.2. Aula em ensino fundamental e médio (*)</t>
  </si>
  <si>
    <t>1.3. Cursos ministrados</t>
  </si>
  <si>
    <t>1.4. Orientação e co-orientação de iniciação científica</t>
  </si>
  <si>
    <t>1.5. Supervisão ou orientação ou co-orientação de trabalho de conclusão de curso de graduação</t>
  </si>
  <si>
    <t>1.6. Monitoria remunerada (**)</t>
  </si>
  <si>
    <t>1.7. Monitoria voluntária (**)</t>
  </si>
  <si>
    <t>1.8. Treinamento ministrado (***)</t>
  </si>
  <si>
    <t>1.9. Docência voluntária no ensino superior</t>
  </si>
  <si>
    <t>1.10. Participação em banca de trabalho de conclusão de curso de graduação ou residência</t>
  </si>
  <si>
    <t>0,05 pts/h/aula. Máximo 20 pts</t>
  </si>
  <si>
    <t>0,03 pts/h/aula. Máximo 5 pts</t>
  </si>
  <si>
    <t>0,2 pts/h/aula. Máximo 5 pts</t>
  </si>
  <si>
    <t>4,0 pts/semestre. Máximo 40 pts</t>
  </si>
  <si>
    <t>2,0 pt/semestre. Máximo 40 pts</t>
  </si>
  <si>
    <t>4,0 pts/semestre. Máximo 20 pts</t>
  </si>
  <si>
    <t>3,0 pts/semestre. Máximo 18 pts</t>
  </si>
  <si>
    <t>1,0 pt/banca. Máximo 10 pts</t>
  </si>
  <si>
    <t>Quantidade de horas, semestre ou bancas</t>
  </si>
  <si>
    <t>(*) Exigido comprovante em papel timbrado da instituição, datado e assinado (com carimbo) pelo diretor ou equivalente, acompanhado da cópia de registro de vínculo docente (carteira assinada ou documento equivalente que comprove o vínculo empregatício). Na ausência deste último documento, qualquer atividade de ensino comprovada pela instituição deverá ser considerada treinamento – item 1.9.
(**) Exigido comprovante emitido pelo diretor da instituição
(***) Exigido documento assinado pelo responsável pela atividade juntamente com assinatura da chefia imediata.</t>
  </si>
  <si>
    <t>2.1. Iniciação científica com bolsa</t>
  </si>
  <si>
    <t>2.2. Iniciação científica sem bolsa (*)</t>
  </si>
  <si>
    <t>2.3. Participação em projetos de pesquisa (**)</t>
  </si>
  <si>
    <t>2.4. Bolsista de apoio técnico (01 ano = 960 h)</t>
  </si>
  <si>
    <t>2.5. Bolsista BicJr.</t>
  </si>
  <si>
    <t>0,5 pts/projeto Máximo 5 pts</t>
  </si>
  <si>
    <t>(*) Documento comprobatório emitido pela instituição com assinatura e carimbo do órgão responsável pelo acompanhamento
(**) Documento de registro do projeto em órgãos competentes constando o nome do candidato</t>
  </si>
  <si>
    <t>3.1. Divulgação técnica em mídias digitais INSTITUCIONAIS de conteúdo relacionado às Ciências Veterinárias</t>
  </si>
  <si>
    <t>3.2. Participação em projetos de Extensão (*)</t>
  </si>
  <si>
    <t>3.3. Bolsa de Extensão</t>
  </si>
  <si>
    <t>3.4. Estágio/atividade vivencial (**)</t>
  </si>
  <si>
    <t>0,5 pt/Projeto Máximo 5,0 pts</t>
  </si>
  <si>
    <t>(*) Exigências: Documento de registro com o nome do candidato e o número de registro do projeto na instituição
(**) Não será contabilizado estágio curricular obrigatório. Somente serão contabilizadas atividades em afinidades com as linhas de pesquisas do PPGCV</t>
  </si>
  <si>
    <t>4 – Eventos</t>
  </si>
  <si>
    <t>(*) Certificado de ORGANIZAÇÃO não será considerado (pontuado nos itens 5.7 a 5.10)
(**) Exigido documento indicando o nome do apresentador do trabalho. Caso contrário, APENAS o primeiro autor será considerado. Somente serão aceitos trabalhos já apresentados.</t>
  </si>
  <si>
    <t>4.1. Organização Internacional</t>
  </si>
  <si>
    <t>4,0 pts</t>
  </si>
  <si>
    <t>4.2. Organização Nacional/Estadual</t>
  </si>
  <si>
    <t>3,0 pts</t>
  </si>
  <si>
    <t>4.3. Organização Regional (eventos para comunidade em geral, tais como dias de campo, demonstrações técnicas ou campanhas e Congresso Unificado da UFLA)</t>
  </si>
  <si>
    <t>2,0 pts</t>
  </si>
  <si>
    <t>4.4. Organização Local (eventos acadêmicos para comunidade universitária)</t>
  </si>
  <si>
    <t>0,5 pt. Máximo 5,0 pts</t>
  </si>
  <si>
    <t>4.5. Participação em evento Internacional no Brasil (*)</t>
  </si>
  <si>
    <t>1,5 pts</t>
  </si>
  <si>
    <t>4.6. Participação em evento Internacional no Exterior (*)</t>
  </si>
  <si>
    <t>4.7. Participação em evento Nacional (*)</t>
  </si>
  <si>
    <t>1,0 pt</t>
  </si>
  <si>
    <t>4.8. Participação em evento Local (Workshops, ciclo de palestras, semana acadêmica, dia de campo, campanhas, visitas técnicas) (*)</t>
  </si>
  <si>
    <t>0,25 pts</t>
  </si>
  <si>
    <t>4.9. Participação no congresso da Pós-Graduação da UFLA</t>
  </si>
  <si>
    <t>4.10. Participação em palestra isolada em evento</t>
  </si>
  <si>
    <t>0,1 pts/máximo 5,0 pts</t>
  </si>
  <si>
    <t>4.11. Apresentação de trabalho em evento (**)</t>
  </si>
  <si>
    <t>1,0 pt/trabalho</t>
  </si>
  <si>
    <t>2,0 pt/trabalho</t>
  </si>
  <si>
    <t>0,5 pt/trabalho</t>
  </si>
  <si>
    <t>4.12. Avaliação de resumos em eventos acadêmicos</t>
  </si>
  <si>
    <t>2,0 pts/evento</t>
  </si>
  <si>
    <t>4.13. Ministração de palestra em evento internacional no exterior</t>
  </si>
  <si>
    <t>4.14. Ministração de palestra em evento internacional no Brasil</t>
  </si>
  <si>
    <t>4.15. Ministração de palestra em evento Nacional</t>
  </si>
  <si>
    <t>4.16. Ministração de palestra em evento Regional</t>
  </si>
  <si>
    <t>4.17. Ministração de palestra em evento Local</t>
  </si>
  <si>
    <t xml:space="preserve">      4.11.1. Oral no Brasil</t>
  </si>
  <si>
    <t xml:space="preserve">      4.11.2. Oral no exterior</t>
  </si>
  <si>
    <t xml:space="preserve">      4.11.3. Poster no Brasil</t>
  </si>
  <si>
    <t xml:space="preserve">      4.11.4. Poster no Exterior</t>
  </si>
  <si>
    <t>5 – Produção Científica</t>
  </si>
  <si>
    <t>Artigo científico publicado em revistas científicas ou no prelo (*)</t>
  </si>
  <si>
    <t>5.1. JCR &gt; 2,5</t>
  </si>
  <si>
    <t>5.2. JCR entre 1,5 e 2,5</t>
  </si>
  <si>
    <t>5.3. JCR entre 0,8 e 1,4</t>
  </si>
  <si>
    <t>5.4. JCR entre 0,5 e 0,79</t>
  </si>
  <si>
    <t>5.5. JCR entre 0,3 e 0,49</t>
  </si>
  <si>
    <t>5.6. JCR entre 0,16 e 0,29</t>
  </si>
  <si>
    <t>5.7. JCR entre 0,01 e 0,15</t>
  </si>
  <si>
    <t>5.8. Sem JCR</t>
  </si>
  <si>
    <t>5.9. Resumo expandido</t>
  </si>
  <si>
    <t>5.10. Resumo simples</t>
  </si>
  <si>
    <t>16,0 pts</t>
  </si>
  <si>
    <t>13,0 pts</t>
  </si>
  <si>
    <t>11,0 pts</t>
  </si>
  <si>
    <t>9,0 pts</t>
  </si>
  <si>
    <t>7,0 pts</t>
  </si>
  <si>
    <t>5,0 pts</t>
  </si>
  <si>
    <t>1,0 pts</t>
  </si>
  <si>
    <t>0,5 pts</t>
  </si>
  <si>
    <t>0,3 pts</t>
  </si>
  <si>
    <t>(*) No prelo tem que apresentar número de protocolo de aceite do artigo.
(*) Cada item deverá ser comprovado com a página do artigo/resumo em que consta a identificação do autor e o nome da revista/anais de congresso.</t>
  </si>
  <si>
    <t>6 – Outras atividades</t>
  </si>
  <si>
    <t>6.1. Outro curso de graduação concluído</t>
  </si>
  <si>
    <t>6.2. Curso de Especialização Lato Sensu concluído</t>
  </si>
  <si>
    <t>6.3. Curso de Residência concluído (*)</t>
  </si>
  <si>
    <t>6.4. Cargo de chefia (em áreas afins, com documentação comprobatória)</t>
  </si>
  <si>
    <t>6.5. Experiência profissional (carteira assinada ou outro documento comprobatório) (**)</t>
  </si>
  <si>
    <t>6.6. Aprovação em concurso público profissional</t>
  </si>
  <si>
    <t>6.7. Prêmios (Julgado pela comissão)</t>
  </si>
  <si>
    <t>6.8. Cursos na área de medicina veterinária e afins</t>
  </si>
  <si>
    <t>6.9. Curso de aperfeiçoamento/atualização (mínimo 180 horas)</t>
  </si>
  <si>
    <t>6.10. Livros com ISSN</t>
  </si>
  <si>
    <t>6.11. Capítulo</t>
  </si>
  <si>
    <t>6.12. Tradução de livro</t>
  </si>
  <si>
    <t>6.13. Tradução de capítulo</t>
  </si>
  <si>
    <t>6.14. Patente</t>
  </si>
  <si>
    <t>6.15. Editoração de Anais</t>
  </si>
  <si>
    <t>6.16. Texto acadêmico registrado</t>
  </si>
  <si>
    <t>6.17. Boletim Técnico registrado</t>
  </si>
  <si>
    <t>6.18. Representação discente designada por portaria</t>
  </si>
  <si>
    <t>6.19. Programa Especial de Treinamento (PET)</t>
  </si>
  <si>
    <t>6.20. Coordenador de Núcleo de Estudos</t>
  </si>
  <si>
    <t>6.21. Membro de Comissão Organizadora de Núcleo de Estudos</t>
  </si>
  <si>
    <t>6.22. Participação em Núcleo de Estudos</t>
  </si>
  <si>
    <t>6.23. Participação em programas de intercâmbio institucional internacional (mobilidade acadêmica)</t>
  </si>
  <si>
    <t>6.24. Participação em programas de intercâmbio institucional nacional (mobilidade acadêmica)</t>
  </si>
  <si>
    <t>1,0 pt/ano. Máximo 10 pts</t>
  </si>
  <si>
    <t>1,0 pt/concurso</t>
  </si>
  <si>
    <t>1,5 pts. Máximo 6,0 pts</t>
  </si>
  <si>
    <t>10,0 pts. Máximo 20 pts</t>
  </si>
  <si>
    <t>2,5 pts. Máximo 5,0 pts</t>
  </si>
  <si>
    <t>3,0 pts. Máximo 6,0 pts</t>
  </si>
  <si>
    <t>1,0 pt. Máximo 2,0 pts</t>
  </si>
  <si>
    <t>20,0 pts</t>
  </si>
  <si>
    <t>4,0 pts/semestre. Máximo 10 pts</t>
  </si>
  <si>
    <t>1,0 pt/ano. Máximo 5 pts</t>
  </si>
  <si>
    <t>0,5 pt/ano. Máximo 5 pts</t>
  </si>
  <si>
    <t>Quantidade de semestre ou projeto</t>
  </si>
  <si>
    <t>0,2 pts/divulgação. Máximo 2,0 pts</t>
  </si>
  <si>
    <t>Quantidade de divulgação, projeto, semestre ou horas</t>
  </si>
  <si>
    <t>Quantidade de eventos, trabalhos ou palestras</t>
  </si>
  <si>
    <t>Quantidade de trabalhos</t>
  </si>
  <si>
    <t>Quantidade de atividades</t>
  </si>
  <si>
    <r>
      <rPr>
        <b/>
        <sz val="11"/>
        <rFont val="Times New Roman"/>
      </rPr>
      <t xml:space="preserve">Informações Gerais:
</t>
    </r>
    <r>
      <rPr>
        <sz val="11"/>
        <rFont val="Times New Roman"/>
      </rPr>
      <t xml:space="preserve">              A  avaliação do currículo está baseada  na soma de pontos  de  todas  as  atividades realizadas pelo candidato. Serão consideradas APENAS AS ATIVIDADES REALIZADAS NOS ÚLTIMOS 10 ANOS, seguindo os critérios estabelecidos  abaixo.
            O comitê de avaliação não se responsabiliza por material entregue de forma desorganizada. O candidato deve organizar suas atividades na sequência de pontuação abaixo determinada, identificando, em cada comprovante, o NOME DO CANDIDATO e o ITEM A SER PONTUADO (por exemplo, item 1.9). Juntamente com o currículo, o candidato deverá entregar OBRIGATORIAMENTE a Ficha de Pontuação ABAIXO devidamente preenchida (em xlsx ou pdf). Os documentos devem ser organizados em ORDEM CRONOLÓGICA CRESCENTE (da atividade mais antiga para a mais recente). Em casos de suspeita de duplicata de informações, sem as devidas justificativas constadas no comprovante, caberá ao comitê de avaliação encaminhar os documentos ao colegiado do programa, que poderá determinar a desclassificação do candidato.</t>
    </r>
  </si>
  <si>
    <r>
      <t xml:space="preserve">INFORME AQUI A QUANTIDADE (e não os pontos)
</t>
    </r>
    <r>
      <rPr>
        <sz val="11"/>
        <rFont val="Aptos Narrow"/>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</si>
</sst>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theme="1"/>
      <name val="Times New Roman"/>
    </font>
    <font>
      <b/>
      <sz val="20"/>
      <name val="Times New Roman"/>
    </font>
    <font>
      <sz val="11"/>
      <name val="Times New Roman"/>
    </font>
    <font>
      <b/>
      <sz val="11"/>
      <name val="Times New Roman"/>
    </font>
    <font>
      <b/>
      <sz val="10"/>
      <name val="Times New Roman"/>
    </font>
    <font>
      <b/>
      <sz val="18"/>
      <name val="Times New Roman"/>
      <family val="1"/>
    </font>
    <font>
      <b/>
      <sz val="10"/>
      <color theme="1"/>
      <name val="Times New Roman"/>
      <family val="1"/>
    </font>
    <font>
      <sz val="11"/>
      <name val="Times New Roman"/>
      <family val="1"/>
    </font>
    <font>
      <sz val="10"/>
      <name val="Times New Roman"/>
      <family val="1"/>
    </font>
    <font>
      <b/>
      <sz val="20"/>
      <name val="Times New Roman"/>
      <family val="1"/>
    </font>
    <font>
      <sz val="11"/>
      <name val="Aptos Narrow"/>
      <family val="2"/>
    </font>
    <font>
      <b/>
      <sz val="11"/>
      <name val="Times New Roman"/>
      <family val="1"/>
    </font>
    <font>
      <sz val="11"/>
      <color rgb="FFFF0000"/>
      <name val="Times New Roman"/>
      <family val="1"/>
    </font>
    <font>
      <sz val="10"/>
      <color theme="1"/>
      <name val="Times New Roman"/>
      <family val="1"/>
    </font>
  </fonts>
  <fills count="10">
    <fill>
      <patternFill patternType="none"/>
    </fill>
    <fill>
      <patternFill patternType="gray125"/>
    </fill>
    <fill>
      <patternFill patternType="solid">
        <fgColor theme="0"/>
        <bgColor indexed="64"/>
      </patternFill>
    </fill>
    <fill>
      <patternFill patternType="solid">
        <fgColor theme="0"/>
        <bgColor indexed="5"/>
      </patternFill>
    </fill>
    <fill>
      <patternFill patternType="solid">
        <fgColor theme="0" tint="-0.34998626667073579"/>
        <bgColor indexed="5"/>
      </patternFill>
    </fill>
    <fill>
      <patternFill patternType="solid">
        <fgColor theme="0" tint="-0.34998626667073579"/>
        <bgColor indexed="64"/>
      </patternFill>
    </fill>
    <fill>
      <patternFill patternType="solid">
        <fgColor theme="3" tint="0.79998168889431442"/>
        <bgColor theme="5" tint="0.79998168889431442"/>
      </patternFill>
    </fill>
    <fill>
      <patternFill patternType="solid">
        <fgColor theme="5" tint="0.39997558519241921"/>
        <bgColor indexed="64"/>
      </patternFill>
    </fill>
    <fill>
      <patternFill patternType="solid">
        <fgColor theme="4" tint="0.79998168889431442"/>
        <bgColor indexed="64"/>
      </patternFill>
    </fill>
    <fill>
      <patternFill patternType="solid">
        <fgColor rgb="FFFFFF00"/>
        <bgColor indexed="64"/>
      </patternFill>
    </fill>
  </fills>
  <borders count="4">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s>
  <cellStyleXfs count="1">
    <xf numFmtId="0" fontId="0" fillId="0" borderId="0"/>
  </cellStyleXfs>
  <cellXfs count="55">
    <xf numFmtId="0" fontId="0" fillId="0" borderId="0" xfId="0" applyAlignment="1">
      <alignment horizontal="left" vertical="top"/>
    </xf>
    <xf numFmtId="0" fontId="0" fillId="0" borderId="0" xfId="0" applyAlignment="1">
      <alignment horizontal="left" vertical="top" wrapText="1"/>
    </xf>
    <xf numFmtId="0" fontId="2" fillId="2" borderId="0" xfId="0" applyFont="1" applyFill="1" applyAlignment="1">
      <alignment vertical="top" wrapText="1"/>
    </xf>
    <xf numFmtId="0" fontId="0" fillId="2" borderId="0" xfId="0" applyFill="1" applyAlignment="1">
      <alignment vertical="top" wrapText="1"/>
    </xf>
    <xf numFmtId="0" fontId="3" fillId="2" borderId="1" xfId="0" applyFont="1" applyFill="1" applyBorder="1" applyAlignment="1">
      <alignment horizontal="center" vertical="top" wrapText="1"/>
    </xf>
    <xf numFmtId="0" fontId="0" fillId="2" borderId="0" xfId="0" applyFill="1" applyAlignment="1">
      <alignment wrapText="1"/>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top" wrapText="1"/>
    </xf>
    <xf numFmtId="0" fontId="0" fillId="2" borderId="0" xfId="0" applyFill="1" applyAlignment="1">
      <alignment vertical="center" wrapText="1"/>
    </xf>
    <xf numFmtId="0" fontId="0" fillId="2" borderId="0" xfId="0" applyFill="1" applyAlignment="1">
      <alignment horizontal="center" vertical="center" wrapText="1"/>
    </xf>
    <xf numFmtId="0" fontId="0" fillId="2" borderId="0" xfId="0" applyFill="1" applyAlignment="1">
      <alignment horizontal="left" vertical="top" wrapText="1"/>
    </xf>
    <xf numFmtId="0" fontId="0" fillId="3" borderId="0" xfId="0" applyFill="1" applyAlignment="1">
      <alignment horizontal="center" vertical="top" wrapText="1"/>
    </xf>
    <xf numFmtId="0" fontId="0" fillId="2" borderId="0" xfId="0" applyFill="1" applyAlignment="1">
      <alignment horizontal="center" vertical="top" wrapText="1"/>
    </xf>
    <xf numFmtId="0" fontId="0" fillId="2" borderId="0" xfId="0" applyFill="1" applyAlignment="1">
      <alignment horizontal="left" wrapText="1"/>
    </xf>
    <xf numFmtId="0" fontId="0" fillId="2" borderId="1" xfId="0" applyFill="1" applyBorder="1" applyAlignment="1">
      <alignment horizontal="left" vertical="top" wrapText="1"/>
    </xf>
    <xf numFmtId="0" fontId="2" fillId="2" borderId="1" xfId="0" applyFont="1" applyFill="1" applyBorder="1" applyAlignment="1">
      <alignment horizontal="center" vertical="center" wrapText="1"/>
    </xf>
    <xf numFmtId="0" fontId="0" fillId="2" borderId="0" xfId="0" applyFill="1" applyAlignment="1">
      <alignment horizontal="left" vertical="center" wrapText="1"/>
    </xf>
    <xf numFmtId="0" fontId="3" fillId="2" borderId="0" xfId="0" applyFont="1" applyFill="1" applyAlignment="1">
      <alignment vertical="top" wrapText="1"/>
    </xf>
    <xf numFmtId="0" fontId="2" fillId="2" borderId="0" xfId="0" applyFont="1" applyFill="1" applyAlignment="1">
      <alignment horizontal="center" vertical="top" wrapText="1"/>
    </xf>
    <xf numFmtId="0" fontId="2" fillId="2" borderId="0" xfId="0" applyFont="1" applyFill="1" applyAlignment="1">
      <alignment horizontal="left" vertical="top" wrapText="1"/>
    </xf>
    <xf numFmtId="0" fontId="0" fillId="2" borderId="1" xfId="0" applyFill="1" applyBorder="1" applyAlignment="1">
      <alignment horizontal="center" vertical="center" wrapText="1"/>
    </xf>
    <xf numFmtId="0" fontId="7" fillId="2" borderId="1" xfId="0" applyFont="1" applyFill="1" applyBorder="1" applyAlignment="1">
      <alignment horizontal="left" vertical="top" wrapText="1"/>
    </xf>
    <xf numFmtId="0" fontId="6" fillId="2" borderId="1" xfId="0" applyFont="1" applyFill="1" applyBorder="1" applyAlignment="1">
      <alignment horizontal="center" vertical="center" wrapText="1"/>
    </xf>
    <xf numFmtId="0" fontId="0" fillId="3" borderId="0" xfId="0" applyFill="1" applyAlignment="1">
      <alignment horizontal="center" vertical="center" wrapText="1"/>
    </xf>
    <xf numFmtId="0" fontId="4" fillId="2" borderId="0" xfId="0" applyFont="1" applyFill="1" applyAlignment="1">
      <alignment horizontal="center" vertical="center" wrapText="1"/>
    </xf>
    <xf numFmtId="0" fontId="5" fillId="4" borderId="0" xfId="0" applyFont="1" applyFill="1" applyAlignment="1">
      <alignment horizontal="center" vertical="center" wrapText="1"/>
    </xf>
    <xf numFmtId="0" fontId="8" fillId="3" borderId="0" xfId="0" applyFont="1" applyFill="1" applyAlignment="1">
      <alignment horizontal="center" vertical="top" wrapText="1"/>
    </xf>
    <xf numFmtId="0" fontId="8" fillId="3" borderId="0" xfId="0" applyFont="1" applyFill="1" applyAlignment="1">
      <alignment horizontal="right" vertical="top" wrapText="1"/>
    </xf>
    <xf numFmtId="0" fontId="0" fillId="6" borderId="1" xfId="0" applyFill="1" applyBorder="1" applyAlignment="1" applyProtection="1">
      <alignment horizontal="center" vertical="center" wrapText="1"/>
      <protection locked="0"/>
    </xf>
    <xf numFmtId="0" fontId="2" fillId="6" borderId="1" xfId="0" applyFont="1" applyFill="1" applyBorder="1" applyAlignment="1" applyProtection="1">
      <alignment horizontal="center" vertical="center" wrapText="1"/>
      <protection locked="0"/>
    </xf>
    <xf numFmtId="0" fontId="7" fillId="6" borderId="1" xfId="0" applyFont="1" applyFill="1" applyBorder="1" applyAlignment="1" applyProtection="1">
      <alignment horizontal="center" vertical="center" wrapText="1"/>
      <protection locked="0"/>
    </xf>
    <xf numFmtId="0" fontId="11" fillId="8" borderId="0" xfId="0" applyFont="1" applyFill="1" applyAlignment="1">
      <alignment horizontal="right" vertical="top" wrapText="1"/>
    </xf>
    <xf numFmtId="0" fontId="3" fillId="2" borderId="1" xfId="0" applyFont="1" applyFill="1" applyBorder="1" applyAlignment="1">
      <alignment horizontal="center" vertical="center" wrapText="1"/>
    </xf>
    <xf numFmtId="0" fontId="13" fillId="2" borderId="0" xfId="0" applyFont="1" applyFill="1" applyAlignment="1">
      <alignment horizontal="left" vertical="top" wrapText="1"/>
    </xf>
    <xf numFmtId="0" fontId="7" fillId="2" borderId="1" xfId="0" applyFont="1" applyFill="1" applyBorder="1" applyAlignment="1">
      <alignment horizontal="center" vertical="top" wrapText="1"/>
    </xf>
    <xf numFmtId="0" fontId="13" fillId="2" borderId="1" xfId="0" applyFont="1" applyFill="1" applyBorder="1" applyAlignment="1">
      <alignment horizontal="center" vertical="center" wrapText="1"/>
    </xf>
    <xf numFmtId="0" fontId="13" fillId="6" borderId="1" xfId="0" applyFont="1" applyFill="1" applyBorder="1" applyAlignment="1" applyProtection="1">
      <alignment horizontal="center" vertical="center" wrapText="1"/>
      <protection locked="0"/>
    </xf>
    <xf numFmtId="0" fontId="2" fillId="8" borderId="0" xfId="0" applyFont="1" applyFill="1" applyAlignment="1" applyProtection="1">
      <alignment horizontal="left" vertical="top" wrapText="1" indent="4"/>
      <protection locked="0"/>
      <extLst>
        <ext xmlns:xfpb="http://schemas.microsoft.com/office/spreadsheetml/2022/featurepropertybag" uri="{C7286773-470A-42A8-94C5-96B5CB345126}">
          <xfpb:xfComplement i="0"/>
        </ext>
      </extLst>
    </xf>
    <xf numFmtId="0" fontId="13" fillId="0" borderId="1" xfId="0" applyFont="1" applyBorder="1" applyAlignment="1">
      <alignment horizontal="center" vertical="center" wrapText="1"/>
    </xf>
    <xf numFmtId="0" fontId="7" fillId="8" borderId="0" xfId="0" applyFont="1" applyFill="1" applyAlignment="1">
      <alignment horizontal="center" vertical="top" wrapText="1"/>
    </xf>
    <xf numFmtId="0" fontId="7" fillId="2" borderId="2" xfId="0" applyFont="1" applyFill="1" applyBorder="1" applyAlignment="1">
      <alignment horizontal="left" vertical="top" wrapText="1"/>
    </xf>
    <xf numFmtId="0" fontId="11" fillId="2" borderId="1" xfId="0" applyFont="1" applyFill="1" applyBorder="1" applyAlignment="1">
      <alignment horizontal="center" vertical="top" wrapText="1"/>
    </xf>
    <xf numFmtId="0" fontId="3" fillId="2" borderId="1" xfId="0" applyFont="1" applyFill="1" applyBorder="1" applyAlignment="1">
      <alignment horizontal="center" vertical="top" wrapText="1"/>
    </xf>
    <xf numFmtId="0" fontId="0" fillId="2" borderId="2" xfId="0" applyFill="1" applyBorder="1" applyAlignment="1">
      <alignment horizontal="left" vertical="top" wrapText="1"/>
    </xf>
    <xf numFmtId="0" fontId="5" fillId="4" borderId="0" xfId="0" applyFont="1" applyFill="1" applyAlignment="1">
      <alignment horizontal="center" vertical="top" wrapText="1"/>
    </xf>
    <xf numFmtId="0" fontId="9" fillId="5" borderId="0" xfId="0" applyFont="1" applyFill="1" applyAlignment="1">
      <alignment horizontal="center" vertical="top" wrapText="1"/>
    </xf>
    <xf numFmtId="0" fontId="1" fillId="5" borderId="0" xfId="0" applyFont="1" applyFill="1" applyAlignment="1">
      <alignment horizontal="center" vertical="top" wrapText="1"/>
    </xf>
    <xf numFmtId="0" fontId="7" fillId="2" borderId="0" xfId="0" applyFont="1" applyFill="1" applyAlignment="1">
      <alignment horizontal="center" vertical="center" wrapText="1"/>
    </xf>
    <xf numFmtId="0" fontId="2" fillId="2" borderId="0" xfId="0" applyFont="1" applyFill="1" applyAlignment="1">
      <alignment horizontal="center" vertical="center" wrapText="1"/>
    </xf>
    <xf numFmtId="0" fontId="7" fillId="7" borderId="0" xfId="0" applyFont="1" applyFill="1" applyAlignment="1">
      <alignment horizontal="center" vertical="center" wrapText="1"/>
    </xf>
    <xf numFmtId="0" fontId="2" fillId="7" borderId="3" xfId="0" applyFont="1" applyFill="1" applyBorder="1" applyAlignment="1">
      <alignment horizontal="center" vertical="center" wrapText="1"/>
    </xf>
    <xf numFmtId="0" fontId="7" fillId="2" borderId="0" xfId="0" applyFont="1" applyFill="1" applyAlignment="1">
      <alignment horizontal="left" vertical="top" wrapText="1"/>
    </xf>
    <xf numFmtId="0" fontId="0" fillId="2" borderId="0" xfId="0" applyFill="1" applyAlignment="1">
      <alignment horizontal="left" vertical="top" wrapText="1"/>
    </xf>
    <xf numFmtId="0" fontId="3" fillId="2" borderId="0" xfId="0" applyFont="1" applyFill="1" applyAlignment="1">
      <alignment horizontal="center" vertical="top" wrapText="1"/>
    </xf>
    <xf numFmtId="0" fontId="12" fillId="9" borderId="0" xfId="0" applyFont="1" applyFill="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Arial"/>
        <a:cs typeface="Arial"/>
      </a:majorFont>
      <a:minorFont>
        <a:latin typeface="Calibri"/>
        <a:ea typeface="Arial"/>
        <a:cs typeface="Arial"/>
      </a:minorFont>
    </a:fontScheme>
    <a:fmtScheme name="Offic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9"/>
  <sheetViews>
    <sheetView tabSelected="1" zoomScale="80" zoomScaleNormal="80" workbookViewId="0">
      <pane ySplit="1" topLeftCell="A2" activePane="bottomLeft" state="frozen"/>
      <selection activeCell="B4" sqref="B4:C4"/>
      <selection pane="bottomLeft" activeCell="E14" sqref="E14"/>
    </sheetView>
  </sheetViews>
  <sheetFormatPr defaultColWidth="9.33203125" defaultRowHeight="13.2" x14ac:dyDescent="0.25"/>
  <cols>
    <col min="1" max="1" width="92.44140625" style="10" bestFit="1" customWidth="1"/>
    <col min="2" max="2" width="44" style="10" customWidth="1"/>
    <col min="3" max="3" width="7.33203125" style="10" customWidth="1"/>
    <col min="4" max="4" width="16.77734375" style="9" bestFit="1" customWidth="1"/>
    <col min="5" max="5" width="25" style="9" customWidth="1"/>
    <col min="6" max="6" width="15.44140625" style="9" customWidth="1"/>
    <col min="7" max="7" width="9.33203125" style="10"/>
    <col min="8" max="8" width="12.44140625" style="10" customWidth="1"/>
    <col min="9" max="10" width="9.33203125" style="10"/>
    <col min="11" max="16384" width="9.33203125" style="1"/>
  </cols>
  <sheetData>
    <row r="1" spans="1:8" ht="40.5" customHeight="1" x14ac:dyDescent="0.25">
      <c r="A1" s="45" t="s">
        <v>22</v>
      </c>
      <c r="B1" s="46"/>
      <c r="C1" s="46"/>
      <c r="D1" s="46"/>
      <c r="E1" s="46"/>
      <c r="F1" s="46"/>
    </row>
    <row r="2" spans="1:8" ht="144.75" customHeight="1" x14ac:dyDescent="0.25">
      <c r="A2" s="47" t="s">
        <v>161</v>
      </c>
      <c r="B2" s="48"/>
      <c r="C2" s="48"/>
      <c r="D2" s="48"/>
      <c r="E2" s="48"/>
      <c r="F2" s="48"/>
    </row>
    <row r="3" spans="1:8" ht="13.8" x14ac:dyDescent="0.25">
      <c r="A3" s="54" t="s">
        <v>28</v>
      </c>
      <c r="B3" s="54"/>
      <c r="C3" s="18"/>
      <c r="D3" s="18"/>
      <c r="E3" s="18"/>
      <c r="F3" s="18"/>
    </row>
    <row r="4" spans="1:8" ht="13.8" x14ac:dyDescent="0.25">
      <c r="A4" s="39" t="s">
        <v>23</v>
      </c>
      <c r="B4" s="39"/>
      <c r="C4" s="18"/>
      <c r="D4" s="18"/>
      <c r="E4" s="18"/>
      <c r="F4" s="18"/>
    </row>
    <row r="5" spans="1:8" ht="13.8" x14ac:dyDescent="0.25">
      <c r="A5" s="31" t="s">
        <v>24</v>
      </c>
      <c r="B5" s="37" t="b">
        <v>0</v>
      </c>
      <c r="C5" s="18"/>
      <c r="D5" s="18"/>
      <c r="E5" s="18"/>
      <c r="F5" s="18"/>
    </row>
    <row r="6" spans="1:8" ht="13.8" x14ac:dyDescent="0.25">
      <c r="A6" s="31" t="s">
        <v>25</v>
      </c>
      <c r="B6" s="37" t="b">
        <v>0</v>
      </c>
      <c r="C6" s="18"/>
      <c r="D6" s="18"/>
      <c r="E6" s="18"/>
      <c r="F6" s="18"/>
    </row>
    <row r="7" spans="1:8" ht="13.8" x14ac:dyDescent="0.25">
      <c r="A7" s="31" t="s">
        <v>26</v>
      </c>
      <c r="B7" s="37" t="b">
        <v>0</v>
      </c>
      <c r="C7" s="18"/>
      <c r="D7" s="18"/>
      <c r="E7" s="18"/>
      <c r="F7" s="18"/>
    </row>
    <row r="8" spans="1:8" ht="13.8" x14ac:dyDescent="0.25">
      <c r="A8" s="31" t="s">
        <v>27</v>
      </c>
      <c r="B8" s="37" t="b">
        <v>0</v>
      </c>
      <c r="C8" s="18"/>
      <c r="D8" s="18"/>
      <c r="E8" s="18"/>
      <c r="F8" s="18"/>
    </row>
    <row r="9" spans="1:8" ht="13.8" x14ac:dyDescent="0.25">
      <c r="A9" s="18"/>
      <c r="B9" s="18"/>
      <c r="C9" s="18"/>
      <c r="D9" s="18"/>
      <c r="E9" s="49" t="s">
        <v>162</v>
      </c>
      <c r="F9" s="18"/>
    </row>
    <row r="10" spans="1:8" ht="40.5" customHeight="1" x14ac:dyDescent="0.25">
      <c r="A10" s="42" t="s">
        <v>0</v>
      </c>
      <c r="B10" s="42"/>
      <c r="C10" s="5"/>
      <c r="E10" s="50"/>
    </row>
    <row r="11" spans="1:8" ht="26.4" x14ac:dyDescent="0.25">
      <c r="A11" s="32" t="s">
        <v>1</v>
      </c>
      <c r="B11" s="32" t="s">
        <v>2</v>
      </c>
      <c r="C11" s="5"/>
      <c r="D11" s="22" t="s">
        <v>3</v>
      </c>
      <c r="E11" s="22" t="s">
        <v>47</v>
      </c>
      <c r="F11" s="22" t="s">
        <v>4</v>
      </c>
      <c r="H11" s="33"/>
    </row>
    <row r="12" spans="1:8" ht="13.8" x14ac:dyDescent="0.25">
      <c r="A12" s="6" t="s">
        <v>29</v>
      </c>
      <c r="B12" s="7" t="s">
        <v>39</v>
      </c>
      <c r="C12" s="8"/>
      <c r="D12" s="20">
        <v>0.05</v>
      </c>
      <c r="E12" s="28"/>
      <c r="F12" s="20">
        <f>MIN(E12*D12,20)</f>
        <v>0</v>
      </c>
    </row>
    <row r="13" spans="1:8" ht="13.8" x14ac:dyDescent="0.25">
      <c r="A13" s="6" t="s">
        <v>30</v>
      </c>
      <c r="B13" s="7" t="s">
        <v>40</v>
      </c>
      <c r="C13" s="8"/>
      <c r="D13" s="20">
        <v>0.03</v>
      </c>
      <c r="E13" s="28"/>
      <c r="F13" s="20">
        <f>MIN(E13*D13,5)</f>
        <v>0</v>
      </c>
    </row>
    <row r="14" spans="1:8" ht="13.8" x14ac:dyDescent="0.25">
      <c r="A14" s="6" t="s">
        <v>31</v>
      </c>
      <c r="B14" s="7" t="s">
        <v>41</v>
      </c>
      <c r="C14" s="5"/>
      <c r="D14" s="20">
        <v>0.2</v>
      </c>
      <c r="E14" s="28"/>
      <c r="F14" s="20">
        <f>MIN(E14*D14,5)</f>
        <v>0</v>
      </c>
    </row>
    <row r="15" spans="1:8" ht="13.8" x14ac:dyDescent="0.25">
      <c r="A15" s="6" t="s">
        <v>32</v>
      </c>
      <c r="B15" s="7" t="s">
        <v>42</v>
      </c>
      <c r="C15" s="5"/>
      <c r="D15" s="20">
        <v>4</v>
      </c>
      <c r="E15" s="28"/>
      <c r="F15" s="20">
        <f>MIN(E15*D15,40)</f>
        <v>0</v>
      </c>
    </row>
    <row r="16" spans="1:8" ht="13.8" x14ac:dyDescent="0.25">
      <c r="A16" s="6" t="s">
        <v>33</v>
      </c>
      <c r="B16" s="7" t="s">
        <v>43</v>
      </c>
      <c r="C16" s="8"/>
      <c r="D16" s="20">
        <v>2</v>
      </c>
      <c r="E16" s="28"/>
      <c r="F16" s="20">
        <f>MIN(E16*D16,40)</f>
        <v>0</v>
      </c>
    </row>
    <row r="17" spans="1:6" ht="13.8" x14ac:dyDescent="0.25">
      <c r="A17" s="6" t="s">
        <v>34</v>
      </c>
      <c r="B17" s="7" t="s">
        <v>44</v>
      </c>
      <c r="C17" s="8"/>
      <c r="D17" s="20">
        <v>4</v>
      </c>
      <c r="E17" s="28"/>
      <c r="F17" s="20">
        <f t="shared" ref="F17" si="0">MIN(E17*D17,20)</f>
        <v>0</v>
      </c>
    </row>
    <row r="18" spans="1:6" ht="13.8" x14ac:dyDescent="0.25">
      <c r="A18" s="6" t="s">
        <v>35</v>
      </c>
      <c r="B18" s="7" t="s">
        <v>45</v>
      </c>
      <c r="C18" s="5"/>
      <c r="D18" s="20">
        <v>3</v>
      </c>
      <c r="E18" s="28"/>
      <c r="F18" s="20">
        <f>MIN(E18*D18,18)</f>
        <v>0</v>
      </c>
    </row>
    <row r="19" spans="1:6" ht="13.8" x14ac:dyDescent="0.25">
      <c r="A19" s="6" t="s">
        <v>36</v>
      </c>
      <c r="B19" s="7" t="s">
        <v>6</v>
      </c>
      <c r="C19" s="5"/>
      <c r="D19" s="20">
        <v>2.5000000000000001E-2</v>
      </c>
      <c r="E19" s="28"/>
      <c r="F19" s="20">
        <f>MIN(E19*D19,10)</f>
        <v>0</v>
      </c>
    </row>
    <row r="20" spans="1:6" ht="13.8" x14ac:dyDescent="0.25">
      <c r="A20" s="6" t="s">
        <v>37</v>
      </c>
      <c r="B20" s="7" t="s">
        <v>7</v>
      </c>
      <c r="C20" s="5"/>
      <c r="D20" s="20">
        <v>4</v>
      </c>
      <c r="E20" s="28"/>
      <c r="F20" s="20">
        <f>E20*D20</f>
        <v>0</v>
      </c>
    </row>
    <row r="21" spans="1:6" ht="13.8" x14ac:dyDescent="0.25">
      <c r="A21" s="6" t="s">
        <v>38</v>
      </c>
      <c r="B21" s="7" t="s">
        <v>46</v>
      </c>
      <c r="C21" s="5"/>
      <c r="D21" s="20">
        <v>1</v>
      </c>
      <c r="E21" s="28"/>
      <c r="F21" s="20">
        <f>MIN(E21*D21,10)</f>
        <v>0</v>
      </c>
    </row>
    <row r="22" spans="1:6" x14ac:dyDescent="0.25">
      <c r="A22" s="51" t="s">
        <v>48</v>
      </c>
      <c r="B22" s="52"/>
      <c r="C22" s="3"/>
      <c r="E22" s="11" t="s">
        <v>8</v>
      </c>
      <c r="F22" s="11">
        <f>SUM(F12:F21)</f>
        <v>0</v>
      </c>
    </row>
    <row r="23" spans="1:6" ht="35.25" customHeight="1" x14ac:dyDescent="0.25">
      <c r="B23" s="12"/>
      <c r="C23" s="3"/>
      <c r="E23" s="23"/>
      <c r="F23" s="23"/>
    </row>
    <row r="24" spans="1:6" ht="13.8" x14ac:dyDescent="0.25">
      <c r="A24" s="42" t="s">
        <v>9</v>
      </c>
      <c r="B24" s="42"/>
      <c r="C24" s="13"/>
    </row>
    <row r="25" spans="1:6" ht="26.4" x14ac:dyDescent="0.25">
      <c r="A25" s="4" t="s">
        <v>1</v>
      </c>
      <c r="B25" s="4" t="s">
        <v>4</v>
      </c>
      <c r="C25" s="13"/>
      <c r="D25" s="22" t="s">
        <v>3</v>
      </c>
      <c r="E25" s="22" t="s">
        <v>155</v>
      </c>
      <c r="F25" s="22" t="s">
        <v>4</v>
      </c>
    </row>
    <row r="26" spans="1:6" ht="13.8" x14ac:dyDescent="0.25">
      <c r="A26" s="6" t="s">
        <v>49</v>
      </c>
      <c r="B26" s="7" t="s">
        <v>10</v>
      </c>
      <c r="C26" s="13"/>
      <c r="D26" s="20">
        <v>8</v>
      </c>
      <c r="E26" s="28"/>
      <c r="F26" s="20">
        <f t="shared" ref="F26:F30" si="1">E26*D26</f>
        <v>0</v>
      </c>
    </row>
    <row r="27" spans="1:6" ht="13.8" x14ac:dyDescent="0.25">
      <c r="A27" s="6" t="s">
        <v>50</v>
      </c>
      <c r="B27" s="7" t="s">
        <v>10</v>
      </c>
      <c r="C27" s="13"/>
      <c r="D27" s="20">
        <v>8</v>
      </c>
      <c r="E27" s="28"/>
      <c r="F27" s="20">
        <f t="shared" si="1"/>
        <v>0</v>
      </c>
    </row>
    <row r="28" spans="1:6" ht="13.8" x14ac:dyDescent="0.25">
      <c r="A28" s="6" t="s">
        <v>51</v>
      </c>
      <c r="B28" s="7" t="s">
        <v>54</v>
      </c>
      <c r="C28" s="13"/>
      <c r="D28" s="20">
        <v>0.5</v>
      </c>
      <c r="E28" s="28"/>
      <c r="F28" s="20">
        <f>MIN(E28*D28,5)</f>
        <v>0</v>
      </c>
    </row>
    <row r="29" spans="1:6" ht="13.8" x14ac:dyDescent="0.25">
      <c r="A29" s="6" t="s">
        <v>52</v>
      </c>
      <c r="B29" s="7" t="s">
        <v>7</v>
      </c>
      <c r="C29" s="13"/>
      <c r="D29" s="20">
        <v>4</v>
      </c>
      <c r="E29" s="28"/>
      <c r="F29" s="20">
        <f t="shared" si="1"/>
        <v>0</v>
      </c>
    </row>
    <row r="30" spans="1:6" ht="13.8" x14ac:dyDescent="0.25">
      <c r="A30" s="6" t="s">
        <v>53</v>
      </c>
      <c r="B30" s="7" t="s">
        <v>7</v>
      </c>
      <c r="C30" s="13"/>
      <c r="D30" s="20">
        <v>4</v>
      </c>
      <c r="E30" s="28"/>
      <c r="F30" s="20">
        <f t="shared" si="1"/>
        <v>0</v>
      </c>
    </row>
    <row r="31" spans="1:6" ht="36" customHeight="1" x14ac:dyDescent="0.25">
      <c r="A31" s="40" t="s">
        <v>55</v>
      </c>
      <c r="B31" s="43"/>
      <c r="C31" s="3"/>
      <c r="E31" s="27" t="s">
        <v>21</v>
      </c>
      <c r="F31" s="11">
        <f>SUM(F26:F30)</f>
        <v>0</v>
      </c>
    </row>
    <row r="32" spans="1:6" x14ac:dyDescent="0.25">
      <c r="B32" s="12"/>
      <c r="C32" s="3"/>
      <c r="E32" s="23"/>
      <c r="F32" s="23"/>
    </row>
    <row r="33" spans="1:6" ht="13.8" x14ac:dyDescent="0.25">
      <c r="A33" s="53" t="s">
        <v>11</v>
      </c>
      <c r="B33" s="53"/>
      <c r="C33" s="13"/>
    </row>
    <row r="34" spans="1:6" ht="39.6" x14ac:dyDescent="0.25">
      <c r="A34" s="4" t="s">
        <v>1</v>
      </c>
      <c r="B34" s="4" t="s">
        <v>2</v>
      </c>
      <c r="C34" s="13"/>
      <c r="D34" s="22" t="s">
        <v>3</v>
      </c>
      <c r="E34" s="22" t="s">
        <v>157</v>
      </c>
      <c r="F34" s="22" t="s">
        <v>4</v>
      </c>
    </row>
    <row r="35" spans="1:6" ht="27.6" x14ac:dyDescent="0.25">
      <c r="A35" s="6" t="s">
        <v>56</v>
      </c>
      <c r="B35" s="34" t="s">
        <v>156</v>
      </c>
      <c r="C35" s="13"/>
      <c r="D35" s="20">
        <v>0.2</v>
      </c>
      <c r="E35" s="28"/>
      <c r="F35" s="20">
        <f>MIN(E35*D35,2)</f>
        <v>0</v>
      </c>
    </row>
    <row r="36" spans="1:6" ht="13.8" x14ac:dyDescent="0.25">
      <c r="A36" s="6" t="s">
        <v>57</v>
      </c>
      <c r="B36" s="7" t="s">
        <v>60</v>
      </c>
      <c r="C36" s="13"/>
      <c r="D36" s="20">
        <v>0.5</v>
      </c>
      <c r="E36" s="28"/>
      <c r="F36" s="20">
        <f>MIN(E36*D36,5)</f>
        <v>0</v>
      </c>
    </row>
    <row r="37" spans="1:6" ht="13.8" x14ac:dyDescent="0.25">
      <c r="A37" s="14" t="s">
        <v>58</v>
      </c>
      <c r="B37" s="15" t="s">
        <v>10</v>
      </c>
      <c r="D37" s="20">
        <v>8</v>
      </c>
      <c r="E37" s="28"/>
      <c r="F37" s="20">
        <f>E37*D37</f>
        <v>0</v>
      </c>
    </row>
    <row r="38" spans="1:6" ht="13.8" x14ac:dyDescent="0.25">
      <c r="A38" s="6" t="s">
        <v>59</v>
      </c>
      <c r="B38" s="7" t="s">
        <v>13</v>
      </c>
      <c r="C38" s="13"/>
      <c r="D38" s="20">
        <v>0.01</v>
      </c>
      <c r="E38" s="28"/>
      <c r="F38" s="20">
        <f>MIN(E38*D38,10)</f>
        <v>0</v>
      </c>
    </row>
    <row r="39" spans="1:6" ht="51" customHeight="1" x14ac:dyDescent="0.25">
      <c r="A39" s="51" t="s">
        <v>61</v>
      </c>
      <c r="B39" s="52"/>
      <c r="C39" s="3"/>
      <c r="E39" s="27" t="s">
        <v>21</v>
      </c>
      <c r="F39" s="11">
        <f>SUM(F35:F38)</f>
        <v>0</v>
      </c>
    </row>
    <row r="40" spans="1:6" x14ac:dyDescent="0.25">
      <c r="A40" s="12"/>
      <c r="B40" s="12"/>
      <c r="C40" s="3"/>
      <c r="E40" s="23"/>
      <c r="F40" s="23"/>
    </row>
    <row r="41" spans="1:6" ht="13.8" x14ac:dyDescent="0.25">
      <c r="A41" s="41" t="s">
        <v>62</v>
      </c>
      <c r="B41" s="42"/>
      <c r="C41" s="17"/>
    </row>
    <row r="42" spans="1:6" ht="26.4" x14ac:dyDescent="0.25">
      <c r="A42" s="4" t="s">
        <v>1</v>
      </c>
      <c r="B42" s="4" t="s">
        <v>2</v>
      </c>
      <c r="C42" s="17"/>
      <c r="D42" s="22" t="s">
        <v>3</v>
      </c>
      <c r="E42" s="22" t="s">
        <v>158</v>
      </c>
      <c r="F42" s="22" t="s">
        <v>4</v>
      </c>
    </row>
    <row r="43" spans="1:6" ht="13.8" x14ac:dyDescent="0.25">
      <c r="A43" s="21" t="s">
        <v>64</v>
      </c>
      <c r="B43" s="34" t="s">
        <v>65</v>
      </c>
      <c r="C43" s="17"/>
      <c r="D43" s="35">
        <v>4</v>
      </c>
      <c r="E43" s="36"/>
      <c r="F43" s="35">
        <f>E43*D43</f>
        <v>0</v>
      </c>
    </row>
    <row r="44" spans="1:6" ht="13.8" x14ac:dyDescent="0.25">
      <c r="A44" s="21" t="s">
        <v>66</v>
      </c>
      <c r="B44" s="34" t="s">
        <v>67</v>
      </c>
      <c r="C44" s="17"/>
      <c r="D44" s="35">
        <v>3</v>
      </c>
      <c r="E44" s="36"/>
      <c r="F44" s="35">
        <f t="shared" ref="F44:F51" si="2">E44*D44</f>
        <v>0</v>
      </c>
    </row>
    <row r="45" spans="1:6" ht="27.6" x14ac:dyDescent="0.25">
      <c r="A45" s="21" t="s">
        <v>68</v>
      </c>
      <c r="B45" s="34" t="s">
        <v>69</v>
      </c>
      <c r="C45" s="17"/>
      <c r="D45" s="35">
        <v>2</v>
      </c>
      <c r="E45" s="36"/>
      <c r="F45" s="35">
        <f t="shared" si="2"/>
        <v>0</v>
      </c>
    </row>
    <row r="46" spans="1:6" ht="13.8" x14ac:dyDescent="0.25">
      <c r="A46" s="21" t="s">
        <v>70</v>
      </c>
      <c r="B46" s="34" t="s">
        <v>71</v>
      </c>
      <c r="C46" s="17"/>
      <c r="D46" s="35">
        <v>0.5</v>
      </c>
      <c r="E46" s="36"/>
      <c r="F46" s="35">
        <f>MIN(E46*D46,5)</f>
        <v>0</v>
      </c>
    </row>
    <row r="47" spans="1:6" ht="13.8" x14ac:dyDescent="0.25">
      <c r="A47" s="21" t="s">
        <v>72</v>
      </c>
      <c r="B47" s="34" t="s">
        <v>73</v>
      </c>
      <c r="C47" s="17"/>
      <c r="D47" s="35">
        <v>1.5</v>
      </c>
      <c r="E47" s="36"/>
      <c r="F47" s="35">
        <f t="shared" si="2"/>
        <v>0</v>
      </c>
    </row>
    <row r="48" spans="1:6" ht="13.8" x14ac:dyDescent="0.25">
      <c r="A48" s="21" t="s">
        <v>74</v>
      </c>
      <c r="B48" s="34" t="s">
        <v>69</v>
      </c>
      <c r="C48" s="17"/>
      <c r="D48" s="35">
        <v>2</v>
      </c>
      <c r="E48" s="36"/>
      <c r="F48" s="35">
        <f t="shared" si="2"/>
        <v>0</v>
      </c>
    </row>
    <row r="49" spans="1:6" ht="13.8" x14ac:dyDescent="0.25">
      <c r="A49" s="21" t="s">
        <v>75</v>
      </c>
      <c r="B49" s="34" t="s">
        <v>76</v>
      </c>
      <c r="C49" s="17"/>
      <c r="D49" s="35">
        <v>1</v>
      </c>
      <c r="E49" s="36"/>
      <c r="F49" s="35">
        <f t="shared" si="2"/>
        <v>0</v>
      </c>
    </row>
    <row r="50" spans="1:6" ht="27.6" x14ac:dyDescent="0.25">
      <c r="A50" s="21" t="s">
        <v>77</v>
      </c>
      <c r="B50" s="34" t="s">
        <v>78</v>
      </c>
      <c r="C50" s="17"/>
      <c r="D50" s="35">
        <v>0.25</v>
      </c>
      <c r="E50" s="36"/>
      <c r="F50" s="35">
        <f t="shared" si="2"/>
        <v>0</v>
      </c>
    </row>
    <row r="51" spans="1:6" ht="13.8" x14ac:dyDescent="0.25">
      <c r="A51" s="21" t="s">
        <v>79</v>
      </c>
      <c r="B51" s="34" t="s">
        <v>76</v>
      </c>
      <c r="C51" s="17"/>
      <c r="D51" s="35">
        <v>1</v>
      </c>
      <c r="E51" s="36"/>
      <c r="F51" s="35">
        <f t="shared" si="2"/>
        <v>0</v>
      </c>
    </row>
    <row r="52" spans="1:6" ht="13.8" x14ac:dyDescent="0.25">
      <c r="A52" s="21" t="s">
        <v>80</v>
      </c>
      <c r="B52" s="34" t="s">
        <v>81</v>
      </c>
      <c r="C52" s="17"/>
      <c r="D52" s="35">
        <v>0.1</v>
      </c>
      <c r="E52" s="36"/>
      <c r="F52" s="35">
        <f>MIN(E52*D52,5)</f>
        <v>0</v>
      </c>
    </row>
    <row r="53" spans="1:6" ht="13.8" x14ac:dyDescent="0.25">
      <c r="A53" s="21" t="s">
        <v>82</v>
      </c>
      <c r="B53" s="34"/>
      <c r="C53" s="17"/>
      <c r="D53" s="35"/>
      <c r="E53" s="38"/>
      <c r="F53" s="35"/>
    </row>
    <row r="54" spans="1:6" ht="13.8" x14ac:dyDescent="0.25">
      <c r="A54" s="21" t="s">
        <v>93</v>
      </c>
      <c r="B54" s="34" t="s">
        <v>83</v>
      </c>
      <c r="C54" s="17"/>
      <c r="D54" s="35">
        <v>1</v>
      </c>
      <c r="E54" s="36"/>
      <c r="F54" s="35">
        <f t="shared" ref="F54:F63" si="3">E54*D54</f>
        <v>0</v>
      </c>
    </row>
    <row r="55" spans="1:6" ht="13.8" x14ac:dyDescent="0.25">
      <c r="A55" s="21" t="s">
        <v>94</v>
      </c>
      <c r="B55" s="34" t="s">
        <v>84</v>
      </c>
      <c r="C55" s="17"/>
      <c r="D55" s="35">
        <v>2</v>
      </c>
      <c r="E55" s="36"/>
      <c r="F55" s="35">
        <f t="shared" si="3"/>
        <v>0</v>
      </c>
    </row>
    <row r="56" spans="1:6" ht="13.8" x14ac:dyDescent="0.25">
      <c r="A56" s="21" t="s">
        <v>95</v>
      </c>
      <c r="B56" s="34" t="s">
        <v>85</v>
      </c>
      <c r="C56" s="17"/>
      <c r="D56" s="35">
        <v>0.5</v>
      </c>
      <c r="E56" s="36"/>
      <c r="F56" s="35">
        <f t="shared" si="3"/>
        <v>0</v>
      </c>
    </row>
    <row r="57" spans="1:6" ht="13.8" x14ac:dyDescent="0.25">
      <c r="A57" s="21" t="s">
        <v>96</v>
      </c>
      <c r="B57" s="34" t="s">
        <v>83</v>
      </c>
      <c r="C57" s="17"/>
      <c r="D57" s="35">
        <v>1</v>
      </c>
      <c r="E57" s="36"/>
      <c r="F57" s="35">
        <f t="shared" si="3"/>
        <v>0</v>
      </c>
    </row>
    <row r="58" spans="1:6" ht="13.8" x14ac:dyDescent="0.25">
      <c r="A58" s="21" t="s">
        <v>86</v>
      </c>
      <c r="B58" s="34" t="s">
        <v>87</v>
      </c>
      <c r="C58" s="17"/>
      <c r="D58" s="35">
        <v>2</v>
      </c>
      <c r="E58" s="36"/>
      <c r="F58" s="35">
        <f t="shared" si="3"/>
        <v>0</v>
      </c>
    </row>
    <row r="59" spans="1:6" ht="13.8" x14ac:dyDescent="0.25">
      <c r="A59" s="21" t="s">
        <v>88</v>
      </c>
      <c r="B59" s="34" t="s">
        <v>14</v>
      </c>
      <c r="C59" s="2"/>
      <c r="D59" s="35">
        <v>5</v>
      </c>
      <c r="E59" s="36"/>
      <c r="F59" s="35">
        <f t="shared" si="3"/>
        <v>0</v>
      </c>
    </row>
    <row r="60" spans="1:6" ht="13.8" x14ac:dyDescent="0.25">
      <c r="A60" s="21" t="s">
        <v>89</v>
      </c>
      <c r="B60" s="34" t="s">
        <v>15</v>
      </c>
      <c r="C60" s="2"/>
      <c r="D60" s="35">
        <v>4</v>
      </c>
      <c r="E60" s="36"/>
      <c r="F60" s="35">
        <f t="shared" si="3"/>
        <v>0</v>
      </c>
    </row>
    <row r="61" spans="1:6" ht="13.8" x14ac:dyDescent="0.25">
      <c r="A61" s="21" t="s">
        <v>90</v>
      </c>
      <c r="B61" s="34" t="s">
        <v>16</v>
      </c>
      <c r="C61" s="2"/>
      <c r="D61" s="35">
        <v>3</v>
      </c>
      <c r="E61" s="36"/>
      <c r="F61" s="35">
        <f t="shared" si="3"/>
        <v>0</v>
      </c>
    </row>
    <row r="62" spans="1:6" ht="13.8" x14ac:dyDescent="0.25">
      <c r="A62" s="21" t="s">
        <v>91</v>
      </c>
      <c r="B62" s="34" t="s">
        <v>17</v>
      </c>
      <c r="C62" s="2"/>
      <c r="D62" s="35">
        <v>2</v>
      </c>
      <c r="E62" s="36"/>
      <c r="F62" s="35">
        <f t="shared" si="3"/>
        <v>0</v>
      </c>
    </row>
    <row r="63" spans="1:6" ht="13.8" x14ac:dyDescent="0.25">
      <c r="A63" s="21" t="s">
        <v>92</v>
      </c>
      <c r="B63" s="34" t="s">
        <v>18</v>
      </c>
      <c r="C63" s="2"/>
      <c r="D63" s="35">
        <v>1</v>
      </c>
      <c r="E63" s="36"/>
      <c r="F63" s="35">
        <f t="shared" si="3"/>
        <v>0</v>
      </c>
    </row>
    <row r="64" spans="1:6" ht="57" customHeight="1" x14ac:dyDescent="0.25">
      <c r="A64" s="40" t="s">
        <v>63</v>
      </c>
      <c r="B64" s="40"/>
      <c r="C64" s="19"/>
      <c r="E64" s="27" t="s">
        <v>21</v>
      </c>
      <c r="F64" s="11">
        <f>SUM(F43:F63)</f>
        <v>0</v>
      </c>
    </row>
    <row r="65" spans="1:6" x14ac:dyDescent="0.25">
      <c r="A65" s="12"/>
      <c r="B65" s="12"/>
      <c r="C65" s="3"/>
      <c r="E65" s="27"/>
      <c r="F65" s="23"/>
    </row>
    <row r="66" spans="1:6" ht="13.8" x14ac:dyDescent="0.25">
      <c r="A66" s="41" t="s">
        <v>97</v>
      </c>
      <c r="B66" s="42"/>
      <c r="C66" s="13"/>
    </row>
    <row r="67" spans="1:6" ht="13.8" x14ac:dyDescent="0.25">
      <c r="A67" s="41" t="s">
        <v>98</v>
      </c>
      <c r="B67" s="42"/>
      <c r="C67" s="16"/>
    </row>
    <row r="68" spans="1:6" ht="26.4" x14ac:dyDescent="0.25">
      <c r="A68" s="4" t="s">
        <v>1</v>
      </c>
      <c r="B68" s="4" t="s">
        <v>2</v>
      </c>
      <c r="C68" s="13"/>
      <c r="D68" s="22" t="s">
        <v>3</v>
      </c>
      <c r="E68" s="22" t="s">
        <v>159</v>
      </c>
      <c r="F68" s="22" t="s">
        <v>4</v>
      </c>
    </row>
    <row r="69" spans="1:6" ht="13.8" x14ac:dyDescent="0.25">
      <c r="A69" s="6" t="s">
        <v>99</v>
      </c>
      <c r="B69" s="7" t="s">
        <v>109</v>
      </c>
      <c r="C69" s="13"/>
      <c r="D69" s="15">
        <v>16</v>
      </c>
      <c r="E69" s="29"/>
      <c r="F69" s="20">
        <f t="shared" ref="F69:F78" si="4">E69*D69</f>
        <v>0</v>
      </c>
    </row>
    <row r="70" spans="1:6" ht="13.8" x14ac:dyDescent="0.25">
      <c r="A70" s="6" t="s">
        <v>100</v>
      </c>
      <c r="B70" s="7" t="s">
        <v>110</v>
      </c>
      <c r="C70" s="13"/>
      <c r="D70" s="15">
        <v>13</v>
      </c>
      <c r="E70" s="29"/>
      <c r="F70" s="20">
        <f t="shared" si="4"/>
        <v>0</v>
      </c>
    </row>
    <row r="71" spans="1:6" ht="13.8" x14ac:dyDescent="0.25">
      <c r="A71" s="6" t="s">
        <v>101</v>
      </c>
      <c r="B71" s="7" t="s">
        <v>111</v>
      </c>
      <c r="C71" s="13"/>
      <c r="D71" s="15">
        <v>11</v>
      </c>
      <c r="E71" s="29"/>
      <c r="F71" s="20">
        <f t="shared" si="4"/>
        <v>0</v>
      </c>
    </row>
    <row r="72" spans="1:6" ht="13.8" x14ac:dyDescent="0.25">
      <c r="A72" s="6" t="s">
        <v>102</v>
      </c>
      <c r="B72" s="7" t="s">
        <v>112</v>
      </c>
      <c r="C72" s="13"/>
      <c r="D72" s="15">
        <v>9</v>
      </c>
      <c r="E72" s="29"/>
      <c r="F72" s="20">
        <f t="shared" si="4"/>
        <v>0</v>
      </c>
    </row>
    <row r="73" spans="1:6" ht="13.8" x14ac:dyDescent="0.25">
      <c r="A73" s="6" t="s">
        <v>103</v>
      </c>
      <c r="B73" s="7" t="s">
        <v>113</v>
      </c>
      <c r="C73" s="13"/>
      <c r="D73" s="15">
        <v>7</v>
      </c>
      <c r="E73" s="29"/>
      <c r="F73" s="20">
        <f t="shared" si="4"/>
        <v>0</v>
      </c>
    </row>
    <row r="74" spans="1:6" ht="13.8" x14ac:dyDescent="0.25">
      <c r="A74" s="6" t="s">
        <v>104</v>
      </c>
      <c r="B74" s="7" t="s">
        <v>114</v>
      </c>
      <c r="C74" s="13"/>
      <c r="D74" s="15">
        <v>5</v>
      </c>
      <c r="E74" s="30"/>
      <c r="F74" s="20">
        <f t="shared" si="4"/>
        <v>0</v>
      </c>
    </row>
    <row r="75" spans="1:6" ht="13.8" x14ac:dyDescent="0.25">
      <c r="A75" s="6" t="s">
        <v>105</v>
      </c>
      <c r="B75" s="7" t="s">
        <v>67</v>
      </c>
      <c r="C75" s="13"/>
      <c r="D75" s="15">
        <v>3</v>
      </c>
      <c r="E75" s="29"/>
      <c r="F75" s="20">
        <f t="shared" si="4"/>
        <v>0</v>
      </c>
    </row>
    <row r="76" spans="1:6" ht="13.8" x14ac:dyDescent="0.25">
      <c r="A76" s="6" t="s">
        <v>106</v>
      </c>
      <c r="B76" s="7" t="s">
        <v>115</v>
      </c>
      <c r="C76" s="13"/>
      <c r="D76" s="15">
        <v>1</v>
      </c>
      <c r="E76" s="29"/>
      <c r="F76" s="20">
        <f t="shared" si="4"/>
        <v>0</v>
      </c>
    </row>
    <row r="77" spans="1:6" ht="13.8" x14ac:dyDescent="0.25">
      <c r="A77" s="6" t="s">
        <v>107</v>
      </c>
      <c r="B77" s="7" t="s">
        <v>116</v>
      </c>
      <c r="C77" s="13"/>
      <c r="D77" s="15">
        <v>0.5</v>
      </c>
      <c r="E77" s="29"/>
      <c r="F77" s="20">
        <f t="shared" si="4"/>
        <v>0</v>
      </c>
    </row>
    <row r="78" spans="1:6" ht="13.8" x14ac:dyDescent="0.25">
      <c r="A78" s="6" t="s">
        <v>108</v>
      </c>
      <c r="B78" s="7" t="s">
        <v>117</v>
      </c>
      <c r="C78" s="13"/>
      <c r="D78" s="15">
        <v>0.3</v>
      </c>
      <c r="E78" s="29"/>
      <c r="F78" s="20">
        <f t="shared" si="4"/>
        <v>0</v>
      </c>
    </row>
    <row r="79" spans="1:6" ht="60" customHeight="1" x14ac:dyDescent="0.25">
      <c r="A79" s="40" t="s">
        <v>118</v>
      </c>
      <c r="B79" s="43"/>
      <c r="C79" s="3"/>
      <c r="E79" s="27" t="s">
        <v>21</v>
      </c>
      <c r="F79" s="11">
        <f>SUM(F69:F78)</f>
        <v>0</v>
      </c>
    </row>
    <row r="80" spans="1:6" ht="13.8" x14ac:dyDescent="0.25">
      <c r="A80" s="41" t="s">
        <v>119</v>
      </c>
      <c r="B80" s="42"/>
      <c r="C80" s="5"/>
    </row>
    <row r="81" spans="1:6" ht="26.4" x14ac:dyDescent="0.25">
      <c r="A81" s="4" t="s">
        <v>1</v>
      </c>
      <c r="B81" s="4" t="s">
        <v>2</v>
      </c>
      <c r="C81" s="13"/>
      <c r="D81" s="22" t="s">
        <v>3</v>
      </c>
      <c r="E81" s="22" t="s">
        <v>160</v>
      </c>
      <c r="F81" s="22" t="s">
        <v>4</v>
      </c>
    </row>
    <row r="82" spans="1:6" ht="13.8" x14ac:dyDescent="0.25">
      <c r="A82" s="6" t="s">
        <v>120</v>
      </c>
      <c r="B82" s="7" t="s">
        <v>65</v>
      </c>
      <c r="C82" s="2"/>
      <c r="D82" s="15">
        <v>4</v>
      </c>
      <c r="E82" s="29"/>
      <c r="F82" s="20">
        <f t="shared" ref="F82:F105" si="5">E82*D82</f>
        <v>0</v>
      </c>
    </row>
    <row r="83" spans="1:6" ht="13.8" x14ac:dyDescent="0.25">
      <c r="A83" s="14" t="s">
        <v>121</v>
      </c>
      <c r="B83" s="7" t="s">
        <v>67</v>
      </c>
      <c r="C83" s="2"/>
      <c r="D83" s="15">
        <v>3</v>
      </c>
      <c r="E83" s="29"/>
      <c r="F83" s="20">
        <f t="shared" si="5"/>
        <v>0</v>
      </c>
    </row>
    <row r="84" spans="1:6" ht="13.8" x14ac:dyDescent="0.25">
      <c r="A84" s="6" t="s">
        <v>122</v>
      </c>
      <c r="B84" s="7" t="s">
        <v>114</v>
      </c>
      <c r="C84" s="2"/>
      <c r="D84" s="15">
        <v>5</v>
      </c>
      <c r="E84" s="29"/>
      <c r="F84" s="20">
        <f t="shared" si="5"/>
        <v>0</v>
      </c>
    </row>
    <row r="85" spans="1:6" ht="13.8" x14ac:dyDescent="0.25">
      <c r="A85" s="6" t="s">
        <v>123</v>
      </c>
      <c r="B85" s="7" t="s">
        <v>144</v>
      </c>
      <c r="C85" s="2"/>
      <c r="D85" s="15">
        <v>1</v>
      </c>
      <c r="E85" s="29"/>
      <c r="F85" s="20">
        <f>MIN(E85*D85,10)</f>
        <v>0</v>
      </c>
    </row>
    <row r="86" spans="1:6" ht="13.8" x14ac:dyDescent="0.25">
      <c r="A86" s="6" t="s">
        <v>124</v>
      </c>
      <c r="B86" s="7" t="s">
        <v>144</v>
      </c>
      <c r="C86" s="2"/>
      <c r="D86" s="15">
        <v>1</v>
      </c>
      <c r="E86" s="29"/>
      <c r="F86" s="20">
        <f>MIN(E86*D86,10)</f>
        <v>0</v>
      </c>
    </row>
    <row r="87" spans="1:6" ht="13.8" x14ac:dyDescent="0.25">
      <c r="A87" s="6" t="s">
        <v>125</v>
      </c>
      <c r="B87" s="7" t="s">
        <v>145</v>
      </c>
      <c r="C87" s="2"/>
      <c r="D87" s="15">
        <v>1</v>
      </c>
      <c r="E87" s="29"/>
      <c r="F87" s="20">
        <f t="shared" si="5"/>
        <v>0</v>
      </c>
    </row>
    <row r="88" spans="1:6" ht="13.8" x14ac:dyDescent="0.25">
      <c r="A88" s="6" t="s">
        <v>126</v>
      </c>
      <c r="B88" s="7" t="s">
        <v>67</v>
      </c>
      <c r="C88" s="2"/>
      <c r="D88" s="15">
        <v>3</v>
      </c>
      <c r="E88" s="29"/>
      <c r="F88" s="20">
        <f t="shared" si="5"/>
        <v>0</v>
      </c>
    </row>
    <row r="89" spans="1:6" ht="13.8" x14ac:dyDescent="0.25">
      <c r="A89" s="6" t="s">
        <v>127</v>
      </c>
      <c r="B89" s="7" t="s">
        <v>13</v>
      </c>
      <c r="C89" s="2"/>
      <c r="D89" s="15">
        <v>0.01</v>
      </c>
      <c r="E89" s="29"/>
      <c r="F89" s="20">
        <f>MIN(E89*D89,10)</f>
        <v>0</v>
      </c>
    </row>
    <row r="90" spans="1:6" ht="13.8" x14ac:dyDescent="0.25">
      <c r="A90" s="6" t="s">
        <v>128</v>
      </c>
      <c r="B90" s="7" t="s">
        <v>146</v>
      </c>
      <c r="C90" s="2"/>
      <c r="D90" s="15">
        <v>1.5</v>
      </c>
      <c r="E90" s="29"/>
      <c r="F90" s="20">
        <f>MIN(E90*D90,6)</f>
        <v>0</v>
      </c>
    </row>
    <row r="91" spans="1:6" ht="13.8" x14ac:dyDescent="0.25">
      <c r="A91" s="6" t="s">
        <v>129</v>
      </c>
      <c r="B91" s="7" t="s">
        <v>147</v>
      </c>
      <c r="C91" s="2"/>
      <c r="D91" s="15">
        <v>10</v>
      </c>
      <c r="E91" s="29"/>
      <c r="F91" s="20">
        <f>MIN(E91*D91,20)</f>
        <v>0</v>
      </c>
    </row>
    <row r="92" spans="1:6" ht="13.8" x14ac:dyDescent="0.25">
      <c r="A92" s="6" t="s">
        <v>130</v>
      </c>
      <c r="B92" s="7" t="s">
        <v>148</v>
      </c>
      <c r="C92" s="5"/>
      <c r="D92" s="15">
        <v>2.5</v>
      </c>
      <c r="E92" s="29"/>
      <c r="F92" s="20">
        <f>MIN(E92*D92,5)</f>
        <v>0</v>
      </c>
    </row>
    <row r="93" spans="1:6" ht="13.8" x14ac:dyDescent="0.25">
      <c r="A93" s="6" t="s">
        <v>131</v>
      </c>
      <c r="B93" s="7" t="s">
        <v>149</v>
      </c>
      <c r="C93" s="5"/>
      <c r="D93" s="15">
        <v>3</v>
      </c>
      <c r="E93" s="29"/>
      <c r="F93" s="20">
        <f>MIN(E93*D93,6)</f>
        <v>0</v>
      </c>
    </row>
    <row r="94" spans="1:6" ht="13.8" x14ac:dyDescent="0.25">
      <c r="A94" s="6" t="s">
        <v>132</v>
      </c>
      <c r="B94" s="7" t="s">
        <v>150</v>
      </c>
      <c r="C94" s="5"/>
      <c r="D94" s="15">
        <v>1</v>
      </c>
      <c r="E94" s="29"/>
      <c r="F94" s="20">
        <f>MIN(E94*D94,2)</f>
        <v>0</v>
      </c>
    </row>
    <row r="95" spans="1:6" ht="13.8" x14ac:dyDescent="0.25">
      <c r="A95" s="6" t="s">
        <v>133</v>
      </c>
      <c r="B95" s="7" t="s">
        <v>151</v>
      </c>
      <c r="C95" s="5"/>
      <c r="D95" s="15">
        <v>20</v>
      </c>
      <c r="E95" s="29"/>
      <c r="F95" s="20">
        <f t="shared" si="5"/>
        <v>0</v>
      </c>
    </row>
    <row r="96" spans="1:6" ht="13.8" x14ac:dyDescent="0.25">
      <c r="A96" s="6" t="s">
        <v>134</v>
      </c>
      <c r="B96" s="7" t="s">
        <v>69</v>
      </c>
      <c r="C96" s="5"/>
      <c r="D96" s="15">
        <v>2</v>
      </c>
      <c r="E96" s="29"/>
      <c r="F96" s="20">
        <f t="shared" si="5"/>
        <v>0</v>
      </c>
    </row>
    <row r="97" spans="1:6" ht="13.8" x14ac:dyDescent="0.25">
      <c r="A97" s="6" t="s">
        <v>135</v>
      </c>
      <c r="B97" s="7" t="s">
        <v>149</v>
      </c>
      <c r="C97" s="5"/>
      <c r="D97" s="15">
        <v>3</v>
      </c>
      <c r="E97" s="29"/>
      <c r="F97" s="20">
        <f>MIN(E97*D97,6)</f>
        <v>0</v>
      </c>
    </row>
    <row r="98" spans="1:6" ht="13.8" x14ac:dyDescent="0.25">
      <c r="A98" s="6" t="s">
        <v>136</v>
      </c>
      <c r="B98" s="7" t="s">
        <v>149</v>
      </c>
      <c r="C98" s="5"/>
      <c r="D98" s="15">
        <v>3</v>
      </c>
      <c r="E98" s="29"/>
      <c r="F98" s="20">
        <f>MIN(E98*D98,6)</f>
        <v>0</v>
      </c>
    </row>
    <row r="99" spans="1:6" ht="13.8" x14ac:dyDescent="0.25">
      <c r="A99" s="6" t="s">
        <v>137</v>
      </c>
      <c r="B99" s="7" t="s">
        <v>5</v>
      </c>
      <c r="C99" s="5"/>
      <c r="D99" s="15">
        <v>2</v>
      </c>
      <c r="E99" s="29"/>
      <c r="F99" s="20">
        <f t="shared" si="5"/>
        <v>0</v>
      </c>
    </row>
    <row r="100" spans="1:6" ht="13.8" x14ac:dyDescent="0.25">
      <c r="A100" s="6" t="s">
        <v>138</v>
      </c>
      <c r="B100" s="7" t="s">
        <v>152</v>
      </c>
      <c r="C100" s="5"/>
      <c r="D100" s="15">
        <v>4</v>
      </c>
      <c r="E100" s="29"/>
      <c r="F100" s="20">
        <f>MIN(E100*D100,10)</f>
        <v>0</v>
      </c>
    </row>
    <row r="101" spans="1:6" ht="13.8" x14ac:dyDescent="0.25">
      <c r="A101" s="6" t="s">
        <v>139</v>
      </c>
      <c r="B101" s="7" t="s">
        <v>12</v>
      </c>
      <c r="C101" s="5"/>
      <c r="D101" s="15">
        <v>2</v>
      </c>
      <c r="E101" s="29"/>
      <c r="F101" s="20">
        <f>MIN(E101*D101,10)</f>
        <v>0</v>
      </c>
    </row>
    <row r="102" spans="1:6" ht="13.8" x14ac:dyDescent="0.25">
      <c r="A102" s="6" t="s">
        <v>140</v>
      </c>
      <c r="B102" s="7" t="s">
        <v>153</v>
      </c>
      <c r="C102" s="5"/>
      <c r="D102" s="15">
        <v>1</v>
      </c>
      <c r="E102" s="29"/>
      <c r="F102" s="20">
        <f>MIN(E102*D102,5)</f>
        <v>0</v>
      </c>
    </row>
    <row r="103" spans="1:6" ht="13.8" x14ac:dyDescent="0.25">
      <c r="A103" s="6" t="s">
        <v>141</v>
      </c>
      <c r="B103" s="7" t="s">
        <v>154</v>
      </c>
      <c r="C103" s="5"/>
      <c r="D103" s="15">
        <v>0.5</v>
      </c>
      <c r="E103" s="29"/>
      <c r="F103" s="20">
        <f>MIN(E103*D103,5)</f>
        <v>0</v>
      </c>
    </row>
    <row r="104" spans="1:6" ht="13.8" x14ac:dyDescent="0.25">
      <c r="A104" s="6" t="s">
        <v>142</v>
      </c>
      <c r="B104" s="7" t="s">
        <v>7</v>
      </c>
      <c r="C104" s="5"/>
      <c r="D104" s="15">
        <v>4</v>
      </c>
      <c r="E104" s="29"/>
      <c r="F104" s="20">
        <f t="shared" si="5"/>
        <v>0</v>
      </c>
    </row>
    <row r="105" spans="1:6" ht="13.8" x14ac:dyDescent="0.25">
      <c r="A105" s="6" t="s">
        <v>143</v>
      </c>
      <c r="B105" s="7" t="s">
        <v>5</v>
      </c>
      <c r="C105" s="5"/>
      <c r="D105" s="15">
        <v>2</v>
      </c>
      <c r="E105" s="29"/>
      <c r="F105" s="20">
        <f t="shared" si="5"/>
        <v>0</v>
      </c>
    </row>
    <row r="106" spans="1:6" ht="36" customHeight="1" x14ac:dyDescent="0.25">
      <c r="A106" s="43" t="s">
        <v>19</v>
      </c>
      <c r="B106" s="43"/>
      <c r="C106" s="3"/>
      <c r="E106" s="27" t="s">
        <v>21</v>
      </c>
      <c r="F106" s="26">
        <f>SUM(F82:F105)</f>
        <v>0</v>
      </c>
    </row>
    <row r="107" spans="1:6" x14ac:dyDescent="0.25">
      <c r="E107" s="24"/>
      <c r="F107" s="24"/>
    </row>
    <row r="108" spans="1:6" x14ac:dyDescent="0.25">
      <c r="E108" s="24"/>
      <c r="F108" s="24"/>
    </row>
    <row r="109" spans="1:6" ht="22.8" x14ac:dyDescent="0.25">
      <c r="C109" s="44" t="s">
        <v>20</v>
      </c>
      <c r="D109" s="44"/>
      <c r="E109" s="44"/>
      <c r="F109" s="25">
        <f>F22+F31+F39+F64+F79+F106</f>
        <v>0</v>
      </c>
    </row>
  </sheetData>
  <sheetProtection algorithmName="SHA-512" hashValue="EpDLtWpm3xbtH66f5eo4XuYWsi4Uklga6aX2Fa2TTquTQLUPTd6JQ6QZJhrZnz5SKPgUeiFswBh3+R6ZATqXaQ==" saltValue="V9ln0aVgG+oY+fdoMwUP3Q==" spinCount="100000" sheet="1" objects="1" scenarios="1" selectLockedCells="1"/>
  <mergeCells count="19">
    <mergeCell ref="A1:F1"/>
    <mergeCell ref="A2:F2"/>
    <mergeCell ref="E9:E10"/>
    <mergeCell ref="A10:B10"/>
    <mergeCell ref="A24:B24"/>
    <mergeCell ref="A22:B22"/>
    <mergeCell ref="A3:B3"/>
    <mergeCell ref="A4:B4"/>
    <mergeCell ref="A64:B64"/>
    <mergeCell ref="A80:B80"/>
    <mergeCell ref="A106:B106"/>
    <mergeCell ref="C109:E109"/>
    <mergeCell ref="A31:B31"/>
    <mergeCell ref="A33:B33"/>
    <mergeCell ref="A39:B39"/>
    <mergeCell ref="A41:B41"/>
    <mergeCell ref="A66:B66"/>
    <mergeCell ref="A67:B67"/>
    <mergeCell ref="A79:B79"/>
  </mergeCells>
  <pageMargins left="0.7" right="0.7" top="0.75" bottom="0.75" header="0.3" footer="0.3"/>
  <pageSetup paperSize="9" orientation="portrait" horizontalDpi="2147483648" verticalDpi="214748364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Critério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Elaine Dorneles</dc:creator>
  <cp:lastModifiedBy>Marcio Zangeronimo</cp:lastModifiedBy>
  <cp:revision>2</cp:revision>
  <dcterms:created xsi:type="dcterms:W3CDTF">2020-09-26T21:27:39Z</dcterms:created>
  <dcterms:modified xsi:type="dcterms:W3CDTF">2026-04-01T10:48:23Z</dcterms:modified>
</cp:coreProperties>
</file>